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40" activeTab="0"/>
  </bookViews>
  <sheets>
    <sheet name="Pronos" sheetId="1" r:id="rId1"/>
  </sheets>
  <definedNames>
    <definedName name="_xlnm.Print_Titles" localSheetId="0">'Pronos'!$A:$F,'Pronos'!$2:$3</definedName>
    <definedName name="_xlnm.Print_Area" localSheetId="0">'Pronos'!$A$1:$F$30</definedName>
  </definedNames>
  <calcPr fullCalcOnLoad="1"/>
</workbook>
</file>

<file path=xl/sharedStrings.xml><?xml version="1.0" encoding="utf-8"?>
<sst xmlns="http://schemas.openxmlformats.org/spreadsheetml/2006/main" count="119" uniqueCount="41">
  <si>
    <t>GUILLAUME</t>
  </si>
  <si>
    <t>BERNARD</t>
  </si>
  <si>
    <t>ANTONIO</t>
  </si>
  <si>
    <t>PYL</t>
  </si>
  <si>
    <t>PIERRE</t>
  </si>
  <si>
    <t>Equipe</t>
  </si>
  <si>
    <t>G</t>
  </si>
  <si>
    <t>N</t>
  </si>
  <si>
    <t>PTS</t>
  </si>
  <si>
    <t>Bonus</t>
  </si>
  <si>
    <t>GNP</t>
  </si>
  <si>
    <t>P</t>
  </si>
  <si>
    <t>B</t>
  </si>
  <si>
    <t>PRONOS à 7</t>
  </si>
  <si>
    <t>Joueurs</t>
  </si>
  <si>
    <t>dont bonus</t>
  </si>
  <si>
    <t>Barrages</t>
  </si>
  <si>
    <t>FRED</t>
  </si>
  <si>
    <t>Demi-finales</t>
  </si>
  <si>
    <t>Score</t>
  </si>
  <si>
    <t>Essais</t>
  </si>
  <si>
    <t>Finale</t>
  </si>
  <si>
    <t>VAINQUEUR 2015</t>
  </si>
  <si>
    <t>Le score le plus proche l'emporte</t>
  </si>
  <si>
    <t>Le nombre d'essais sert à départager</t>
  </si>
  <si>
    <t>LES REVEL</t>
  </si>
  <si>
    <t>Montpellier</t>
  </si>
  <si>
    <t>Toulon</t>
  </si>
  <si>
    <t>Toulouse</t>
  </si>
  <si>
    <t>Clermont</t>
  </si>
  <si>
    <t>Brive</t>
  </si>
  <si>
    <t>Castres</t>
  </si>
  <si>
    <t>Bordeaux</t>
  </si>
  <si>
    <t>Stade Français</t>
  </si>
  <si>
    <t>Racing Métro</t>
  </si>
  <si>
    <t>Ge</t>
  </si>
  <si>
    <r>
      <t xml:space="preserve">dont </t>
    </r>
    <r>
      <rPr>
        <b/>
        <sz val="10"/>
        <color indexed="37"/>
        <rFont val="Arial"/>
        <family val="0"/>
      </rPr>
      <t>G e</t>
    </r>
    <r>
      <rPr>
        <sz val="10"/>
        <color indexed="37"/>
        <rFont val="Arial"/>
        <family val="0"/>
      </rPr>
      <t>xtérieur</t>
    </r>
  </si>
  <si>
    <t>J</t>
  </si>
  <si>
    <t>Oyonnax</t>
  </si>
  <si>
    <t>Grenoble</t>
  </si>
  <si>
    <t>Lyon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</si>
</sst>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Vrai&quot;;&quot;Vrai&quot;;&quot;Faux&quot;"/>
    <numFmt numFmtId="181" formatCode="&quot;Actif&quot;;&quot;Actif&quot;;&quot;Inactif&quot;"/>
    <numFmt numFmtId="182" formatCode="0.0%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6"/>
      <name val="Arial"/>
      <family val="0"/>
    </font>
    <font>
      <sz val="9"/>
      <color indexed="23"/>
      <name val="Arial"/>
      <family val="0"/>
    </font>
    <font>
      <i/>
      <sz val="9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 Black"/>
      <family val="2"/>
    </font>
    <font>
      <b/>
      <sz val="12"/>
      <color indexed="10"/>
      <name val="Arial"/>
      <family val="2"/>
    </font>
    <font>
      <sz val="8"/>
      <color indexed="23"/>
      <name val="Arial"/>
      <family val="0"/>
    </font>
    <font>
      <b/>
      <sz val="8"/>
      <name val="Arial"/>
      <family val="2"/>
    </font>
    <font>
      <i/>
      <sz val="10"/>
      <name val="Arial"/>
      <family val="0"/>
    </font>
    <font>
      <b/>
      <sz val="9"/>
      <name val="Arial"/>
      <family val="2"/>
    </font>
    <font>
      <b/>
      <sz val="10"/>
      <color indexed="37"/>
      <name val="Arial"/>
      <family val="0"/>
    </font>
    <font>
      <sz val="10"/>
      <color indexed="37"/>
      <name val="Arial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9"/>
      <name val="Arial"/>
      <family val="0"/>
    </font>
    <font>
      <sz val="10"/>
      <color indexed="8"/>
      <name val="Arial"/>
      <family val="0"/>
    </font>
    <font>
      <b/>
      <i/>
      <sz val="10"/>
      <color indexed="37"/>
      <name val="Arial"/>
      <family val="0"/>
    </font>
    <font>
      <i/>
      <sz val="8"/>
      <color indexed="37"/>
      <name val="Arial"/>
      <family val="0"/>
    </font>
    <font>
      <b/>
      <sz val="16"/>
      <color indexed="10"/>
      <name val="Arial"/>
      <family val="0"/>
    </font>
    <font>
      <b/>
      <sz val="10"/>
      <color indexed="23"/>
      <name val="Arial"/>
      <family val="0"/>
    </font>
    <font>
      <b/>
      <sz val="22"/>
      <color indexed="37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0"/>
    </font>
    <font>
      <b/>
      <sz val="10"/>
      <color rgb="FFD10000"/>
      <name val="Arial"/>
      <family val="0"/>
    </font>
    <font>
      <sz val="10"/>
      <color theme="0" tint="-0.4999699890613556"/>
      <name val="Arial"/>
      <family val="0"/>
    </font>
    <font>
      <sz val="9"/>
      <color theme="0" tint="-0.4999699890613556"/>
      <name val="Arial"/>
      <family val="0"/>
    </font>
    <font>
      <sz val="8"/>
      <color theme="0"/>
      <name val="Arial"/>
      <family val="0"/>
    </font>
    <font>
      <b/>
      <sz val="10"/>
      <color rgb="FF800000"/>
      <name val="Arial"/>
      <family val="0"/>
    </font>
    <font>
      <sz val="10"/>
      <color theme="1"/>
      <name val="Arial"/>
      <family val="0"/>
    </font>
    <font>
      <sz val="10"/>
      <color rgb="FF800000"/>
      <name val="Arial"/>
      <family val="0"/>
    </font>
    <font>
      <sz val="8"/>
      <color theme="0" tint="-0.4999699890613556"/>
      <name val="Arial"/>
      <family val="0"/>
    </font>
    <font>
      <b/>
      <i/>
      <sz val="10"/>
      <color rgb="FF800000"/>
      <name val="Arial"/>
      <family val="0"/>
    </font>
    <font>
      <i/>
      <sz val="8"/>
      <color rgb="FF800000"/>
      <name val="Arial"/>
      <family val="0"/>
    </font>
    <font>
      <b/>
      <sz val="16"/>
      <color rgb="FFFF0000"/>
      <name val="Arial"/>
      <family val="0"/>
    </font>
    <font>
      <b/>
      <sz val="10"/>
      <color theme="0" tint="-0.4999699890613556"/>
      <name val="Arial"/>
      <family val="0"/>
    </font>
    <font>
      <b/>
      <sz val="22"/>
      <color rgb="FF8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tted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dashed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1" applyNumberFormat="0" applyAlignment="0" applyProtection="0"/>
    <xf numFmtId="170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1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 locked="0"/>
    </xf>
    <xf numFmtId="0" fontId="63" fillId="34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64" fillId="35" borderId="15" xfId="0" applyFont="1" applyFill="1" applyBorder="1" applyAlignment="1" applyProtection="1">
      <alignment/>
      <protection/>
    </xf>
    <xf numFmtId="0" fontId="64" fillId="35" borderId="16" xfId="0" applyFont="1" applyFill="1" applyBorder="1" applyAlignment="1" applyProtection="1">
      <alignment horizontal="center"/>
      <protection/>
    </xf>
    <xf numFmtId="0" fontId="65" fillId="35" borderId="16" xfId="0" applyFont="1" applyFill="1" applyBorder="1" applyAlignment="1" applyProtection="1">
      <alignment horizontal="right"/>
      <protection/>
    </xf>
    <xf numFmtId="0" fontId="64" fillId="35" borderId="17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0" fillId="12" borderId="18" xfId="0" applyFill="1" applyBorder="1" applyAlignment="1" applyProtection="1">
      <alignment/>
      <protection/>
    </xf>
    <xf numFmtId="0" fontId="0" fillId="12" borderId="19" xfId="0" applyFill="1" applyBorder="1" applyAlignment="1" applyProtection="1">
      <alignment/>
      <protection/>
    </xf>
    <xf numFmtId="1" fontId="67" fillId="12" borderId="19" xfId="0" applyNumberFormat="1" applyFont="1" applyFill="1" applyBorder="1" applyAlignment="1" applyProtection="1">
      <alignment horizontal="center"/>
      <protection/>
    </xf>
    <xf numFmtId="0" fontId="0" fillId="12" borderId="19" xfId="0" applyFill="1" applyBorder="1" applyAlignment="1" applyProtection="1">
      <alignment horizontal="center"/>
      <protection/>
    </xf>
    <xf numFmtId="0" fontId="0" fillId="12" borderId="20" xfId="0" applyFill="1" applyBorder="1" applyAlignment="1" applyProtection="1">
      <alignment horizontal="center"/>
      <protection/>
    </xf>
    <xf numFmtId="0" fontId="0" fillId="12" borderId="21" xfId="0" applyFill="1" applyBorder="1" applyAlignment="1" applyProtection="1">
      <alignment/>
      <protection/>
    </xf>
    <xf numFmtId="1" fontId="67" fillId="12" borderId="21" xfId="0" applyNumberFormat="1" applyFont="1" applyFill="1" applyBorder="1" applyAlignment="1" applyProtection="1">
      <alignment horizontal="center"/>
      <protection/>
    </xf>
    <xf numFmtId="0" fontId="0" fillId="12" borderId="21" xfId="0" applyFill="1" applyBorder="1" applyAlignment="1" applyProtection="1">
      <alignment horizontal="center"/>
      <protection/>
    </xf>
    <xf numFmtId="0" fontId="0" fillId="12" borderId="2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/>
      <protection/>
    </xf>
    <xf numFmtId="1" fontId="67" fillId="2" borderId="23" xfId="0" applyNumberFormat="1" applyFont="1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/>
      <protection/>
    </xf>
    <xf numFmtId="1" fontId="67" fillId="2" borderId="25" xfId="0" applyNumberFormat="1" applyFont="1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0" fillId="7" borderId="27" xfId="0" applyFill="1" applyBorder="1" applyAlignment="1" applyProtection="1">
      <alignment/>
      <protection/>
    </xf>
    <xf numFmtId="1" fontId="67" fillId="7" borderId="27" xfId="0" applyNumberFormat="1" applyFont="1" applyFill="1" applyBorder="1" applyAlignment="1" applyProtection="1">
      <alignment horizontal="center"/>
      <protection/>
    </xf>
    <xf numFmtId="0" fontId="0" fillId="7" borderId="27" xfId="0" applyFill="1" applyBorder="1" applyAlignment="1" applyProtection="1">
      <alignment horizontal="center"/>
      <protection/>
    </xf>
    <xf numFmtId="0" fontId="0" fillId="7" borderId="28" xfId="0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/>
      <protection/>
    </xf>
    <xf numFmtId="1" fontId="67" fillId="7" borderId="21" xfId="0" applyNumberFormat="1" applyFont="1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 horizontal="center" vertical="center" wrapText="1"/>
      <protection locked="0"/>
    </xf>
    <xf numFmtId="0" fontId="69" fillId="36" borderId="13" xfId="0" applyFont="1" applyFill="1" applyBorder="1" applyAlignment="1" applyProtection="1">
      <alignment horizontal="center" vertical="center" wrapText="1"/>
      <protection/>
    </xf>
    <xf numFmtId="0" fontId="64" fillId="35" borderId="29" xfId="0" applyFont="1" applyFill="1" applyBorder="1" applyAlignment="1" applyProtection="1">
      <alignment/>
      <protection/>
    </xf>
    <xf numFmtId="0" fontId="0" fillId="12" borderId="30" xfId="0" applyFill="1" applyBorder="1" applyAlignment="1" applyProtection="1">
      <alignment/>
      <protection/>
    </xf>
    <xf numFmtId="0" fontId="0" fillId="12" borderId="31" xfId="0" applyFill="1" applyBorder="1" applyAlignment="1" applyProtection="1">
      <alignment/>
      <protection/>
    </xf>
    <xf numFmtId="0" fontId="0" fillId="2" borderId="32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31" xfId="0" applyFill="1" applyBorder="1" applyAlignment="1" applyProtection="1">
      <alignment/>
      <protection/>
    </xf>
    <xf numFmtId="0" fontId="64" fillId="35" borderId="35" xfId="0" applyFont="1" applyFill="1" applyBorder="1" applyAlignment="1" applyProtection="1">
      <alignment/>
      <protection/>
    </xf>
    <xf numFmtId="0" fontId="0" fillId="12" borderId="36" xfId="0" applyFill="1" applyBorder="1" applyAlignment="1" applyProtection="1">
      <alignment/>
      <protection/>
    </xf>
    <xf numFmtId="0" fontId="0" fillId="12" borderId="37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0" fillId="7" borderId="40" xfId="0" applyFill="1" applyBorder="1" applyAlignment="1" applyProtection="1">
      <alignment/>
      <protection/>
    </xf>
    <xf numFmtId="0" fontId="0" fillId="7" borderId="37" xfId="0" applyFill="1" applyBorder="1" applyAlignment="1" applyProtection="1">
      <alignment/>
      <protection/>
    </xf>
    <xf numFmtId="0" fontId="64" fillId="35" borderId="41" xfId="0" applyFont="1" applyFill="1" applyBorder="1" applyAlignment="1" applyProtection="1">
      <alignment/>
      <protection/>
    </xf>
    <xf numFmtId="0" fontId="0" fillId="12" borderId="42" xfId="0" applyFill="1" applyBorder="1" applyAlignment="1" applyProtection="1">
      <alignment/>
      <protection/>
    </xf>
    <xf numFmtId="0" fontId="0" fillId="12" borderId="43" xfId="0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7" borderId="46" xfId="0" applyFill="1" applyBorder="1" applyAlignment="1" applyProtection="1">
      <alignment/>
      <protection/>
    </xf>
    <xf numFmtId="0" fontId="0" fillId="7" borderId="43" xfId="0" applyFill="1" applyBorder="1" applyAlignment="1" applyProtection="1">
      <alignment/>
      <protection/>
    </xf>
    <xf numFmtId="0" fontId="64" fillId="36" borderId="47" xfId="0" applyFont="1" applyFill="1" applyBorder="1" applyAlignment="1" applyProtection="1">
      <alignment/>
      <protection/>
    </xf>
    <xf numFmtId="0" fontId="64" fillId="36" borderId="48" xfId="0" applyFont="1" applyFill="1" applyBorder="1" applyAlignment="1" applyProtection="1">
      <alignment/>
      <protection/>
    </xf>
    <xf numFmtId="0" fontId="64" fillId="36" borderId="49" xfId="0" applyFont="1" applyFill="1" applyBorder="1" applyAlignment="1" applyProtection="1">
      <alignment/>
      <protection/>
    </xf>
    <xf numFmtId="0" fontId="70" fillId="36" borderId="50" xfId="0" applyFont="1" applyFill="1" applyBorder="1" applyAlignment="1" applyProtection="1">
      <alignment/>
      <protection/>
    </xf>
    <xf numFmtId="0" fontId="0" fillId="2" borderId="51" xfId="0" applyFill="1" applyBorder="1" applyAlignment="1" applyProtection="1">
      <alignment horizontal="center"/>
      <protection/>
    </xf>
    <xf numFmtId="0" fontId="14" fillId="9" borderId="52" xfId="0" applyFont="1" applyFill="1" applyBorder="1" applyAlignment="1" applyProtection="1">
      <alignment/>
      <protection/>
    </xf>
    <xf numFmtId="0" fontId="14" fillId="9" borderId="53" xfId="0" applyFont="1" applyFill="1" applyBorder="1" applyAlignment="1" applyProtection="1">
      <alignment/>
      <protection/>
    </xf>
    <xf numFmtId="0" fontId="14" fillId="9" borderId="54" xfId="0" applyFont="1" applyFill="1" applyBorder="1" applyAlignment="1" applyProtection="1">
      <alignment/>
      <protection/>
    </xf>
    <xf numFmtId="1" fontId="71" fillId="9" borderId="55" xfId="0" applyNumberFormat="1" applyFont="1" applyFill="1" applyBorder="1" applyAlignment="1" applyProtection="1">
      <alignment horizontal="center"/>
      <protection/>
    </xf>
    <xf numFmtId="0" fontId="14" fillId="9" borderId="55" xfId="0" applyFont="1" applyFill="1" applyBorder="1" applyAlignment="1" applyProtection="1">
      <alignment/>
      <protection/>
    </xf>
    <xf numFmtId="0" fontId="14" fillId="9" borderId="55" xfId="0" applyFont="1" applyFill="1" applyBorder="1" applyAlignment="1" applyProtection="1">
      <alignment horizontal="center"/>
      <protection/>
    </xf>
    <xf numFmtId="0" fontId="14" fillId="9" borderId="56" xfId="0" applyFont="1" applyFill="1" applyBorder="1" applyAlignment="1" applyProtection="1">
      <alignment horizontal="center"/>
      <protection/>
    </xf>
    <xf numFmtId="0" fontId="0" fillId="2" borderId="57" xfId="0" applyFill="1" applyBorder="1" applyAlignment="1" applyProtection="1">
      <alignment horizontal="center"/>
      <protection/>
    </xf>
    <xf numFmtId="0" fontId="72" fillId="2" borderId="58" xfId="0" applyFon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13" fillId="2" borderId="65" xfId="0" applyFont="1" applyFill="1" applyBorder="1" applyAlignment="1" applyProtection="1">
      <alignment/>
      <protection locked="0"/>
    </xf>
    <xf numFmtId="0" fontId="15" fillId="2" borderId="66" xfId="0" applyFont="1" applyFill="1" applyBorder="1" applyAlignment="1" applyProtection="1">
      <alignment horizontal="center"/>
      <protection locked="0"/>
    </xf>
    <xf numFmtId="0" fontId="15" fillId="2" borderId="6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69" fillId="35" borderId="17" xfId="0" applyFont="1" applyFill="1" applyBorder="1" applyAlignment="1" applyProtection="1">
      <alignment horizontal="center"/>
      <protection/>
    </xf>
    <xf numFmtId="0" fontId="67" fillId="35" borderId="16" xfId="0" applyFont="1" applyFill="1" applyBorder="1" applyAlignment="1" applyProtection="1">
      <alignment horizontal="center"/>
      <protection/>
    </xf>
    <xf numFmtId="0" fontId="1" fillId="12" borderId="19" xfId="0" applyFont="1" applyFill="1" applyBorder="1" applyAlignment="1" applyProtection="1">
      <alignment horizontal="center"/>
      <protection/>
    </xf>
    <xf numFmtId="0" fontId="1" fillId="12" borderId="21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7" borderId="27" xfId="0" applyFont="1" applyFill="1" applyBorder="1" applyAlignment="1" applyProtection="1">
      <alignment horizontal="center"/>
      <protection/>
    </xf>
    <xf numFmtId="0" fontId="1" fillId="7" borderId="21" xfId="0" applyFont="1" applyFill="1" applyBorder="1" applyAlignment="1" applyProtection="1">
      <alignment horizontal="center"/>
      <protection/>
    </xf>
    <xf numFmtId="0" fontId="18" fillId="9" borderId="55" xfId="0" applyFont="1" applyFill="1" applyBorder="1" applyAlignment="1" applyProtection="1">
      <alignment horizontal="center"/>
      <protection/>
    </xf>
    <xf numFmtId="0" fontId="1" fillId="12" borderId="20" xfId="0" applyFont="1" applyFill="1" applyBorder="1" applyAlignment="1" applyProtection="1">
      <alignment horizontal="center"/>
      <protection/>
    </xf>
    <xf numFmtId="0" fontId="1" fillId="12" borderId="22" xfId="0" applyFont="1" applyFill="1" applyBorder="1" applyAlignment="1" applyProtection="1">
      <alignment horizontal="center"/>
      <protection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7" borderId="28" xfId="0" applyFont="1" applyFill="1" applyBorder="1" applyAlignment="1" applyProtection="1">
      <alignment horizontal="center"/>
      <protection/>
    </xf>
    <xf numFmtId="0" fontId="1" fillId="7" borderId="22" xfId="0" applyFont="1" applyFill="1" applyBorder="1" applyAlignment="1" applyProtection="1">
      <alignment horizontal="center"/>
      <protection/>
    </xf>
    <xf numFmtId="0" fontId="18" fillId="9" borderId="56" xfId="0" applyFont="1" applyFill="1" applyBorder="1" applyAlignment="1" applyProtection="1">
      <alignment horizontal="center"/>
      <protection/>
    </xf>
    <xf numFmtId="0" fontId="0" fillId="12" borderId="68" xfId="0" applyFill="1" applyBorder="1" applyAlignment="1" applyProtection="1">
      <alignment/>
      <protection locked="0"/>
    </xf>
    <xf numFmtId="0" fontId="0" fillId="2" borderId="69" xfId="0" applyFill="1" applyBorder="1" applyAlignment="1" applyProtection="1">
      <alignment/>
      <protection locked="0"/>
    </xf>
    <xf numFmtId="0" fontId="0" fillId="2" borderId="70" xfId="0" applyFill="1" applyBorder="1" applyAlignment="1" applyProtection="1">
      <alignment/>
      <protection locked="0"/>
    </xf>
    <xf numFmtId="0" fontId="0" fillId="7" borderId="71" xfId="0" applyFill="1" applyBorder="1" applyAlignment="1" applyProtection="1">
      <alignment/>
      <protection locked="0"/>
    </xf>
    <xf numFmtId="0" fontId="0" fillId="7" borderId="68" xfId="0" applyFill="1" applyBorder="1" applyAlignment="1" applyProtection="1">
      <alignment/>
      <protection locked="0"/>
    </xf>
    <xf numFmtId="0" fontId="14" fillId="9" borderId="72" xfId="0" applyFont="1" applyFill="1" applyBorder="1" applyAlignment="1" applyProtection="1">
      <alignment/>
      <protection locked="0"/>
    </xf>
    <xf numFmtId="0" fontId="73" fillId="2" borderId="73" xfId="0" applyFont="1" applyFill="1" applyBorder="1" applyAlignment="1" applyProtection="1">
      <alignment horizontal="center" vertical="center"/>
      <protection/>
    </xf>
    <xf numFmtId="0" fontId="73" fillId="2" borderId="41" xfId="0" applyFont="1" applyFill="1" applyBorder="1" applyAlignment="1" applyProtection="1">
      <alignment horizontal="center" vertical="center"/>
      <protection/>
    </xf>
    <xf numFmtId="0" fontId="73" fillId="2" borderId="74" xfId="0" applyFont="1" applyFill="1" applyBorder="1" applyAlignment="1" applyProtection="1">
      <alignment horizontal="center" vertical="center"/>
      <protection/>
    </xf>
    <xf numFmtId="0" fontId="73" fillId="2" borderId="65" xfId="0" applyFont="1" applyFill="1" applyBorder="1" applyAlignment="1" applyProtection="1">
      <alignment horizontal="center" vertical="center"/>
      <protection/>
    </xf>
    <xf numFmtId="0" fontId="73" fillId="2" borderId="0" xfId="0" applyFont="1" applyFill="1" applyBorder="1" applyAlignment="1" applyProtection="1">
      <alignment horizontal="center" vertical="center"/>
      <protection/>
    </xf>
    <xf numFmtId="0" fontId="73" fillId="2" borderId="67" xfId="0" applyFont="1" applyFill="1" applyBorder="1" applyAlignment="1" applyProtection="1">
      <alignment horizontal="center" vertical="center"/>
      <protection/>
    </xf>
    <xf numFmtId="0" fontId="73" fillId="2" borderId="58" xfId="0" applyFont="1" applyFill="1" applyBorder="1" applyAlignment="1" applyProtection="1">
      <alignment horizontal="center" vertical="center"/>
      <protection/>
    </xf>
    <xf numFmtId="0" fontId="73" fillId="2" borderId="53" xfId="0" applyFont="1" applyFill="1" applyBorder="1" applyAlignment="1" applyProtection="1">
      <alignment horizontal="center" vertical="center"/>
      <protection/>
    </xf>
    <xf numFmtId="0" fontId="73" fillId="2" borderId="51" xfId="0" applyFont="1" applyFill="1" applyBorder="1" applyAlignment="1" applyProtection="1">
      <alignment horizontal="center" vertical="center"/>
      <protection/>
    </xf>
    <xf numFmtId="0" fontId="74" fillId="36" borderId="47" xfId="0" applyFont="1" applyFill="1" applyBorder="1" applyAlignment="1" applyProtection="1">
      <alignment horizontal="center"/>
      <protection/>
    </xf>
    <xf numFmtId="0" fontId="74" fillId="36" borderId="75" xfId="0" applyFont="1" applyFill="1" applyBorder="1" applyAlignment="1" applyProtection="1">
      <alignment horizontal="center"/>
      <protection/>
    </xf>
    <xf numFmtId="0" fontId="74" fillId="36" borderId="50" xfId="0" applyFont="1" applyFill="1" applyBorder="1" applyAlignment="1" applyProtection="1">
      <alignment horizontal="center"/>
      <protection/>
    </xf>
    <xf numFmtId="0" fontId="1" fillId="37" borderId="47" xfId="0" applyFont="1" applyFill="1" applyBorder="1" applyAlignment="1" applyProtection="1">
      <alignment horizontal="center" vertical="center" wrapText="1"/>
      <protection/>
    </xf>
    <xf numFmtId="0" fontId="1" fillId="37" borderId="75" xfId="0" applyFont="1" applyFill="1" applyBorder="1" applyAlignment="1" applyProtection="1">
      <alignment horizontal="center" vertical="center" wrapText="1"/>
      <protection/>
    </xf>
    <xf numFmtId="0" fontId="1" fillId="37" borderId="76" xfId="0" applyFont="1" applyFill="1" applyBorder="1" applyAlignment="1" applyProtection="1">
      <alignment horizontal="center" vertical="center" wrapText="1"/>
      <protection/>
    </xf>
    <xf numFmtId="0" fontId="75" fillId="0" borderId="77" xfId="0" applyFont="1" applyFill="1" applyBorder="1" applyAlignment="1" applyProtection="1">
      <alignment horizontal="center" vertical="center" textRotation="90" wrapText="1"/>
      <protection/>
    </xf>
    <xf numFmtId="0" fontId="75" fillId="0" borderId="66" xfId="0" applyFont="1" applyFill="1" applyBorder="1" applyAlignment="1" applyProtection="1">
      <alignment horizontal="center" vertical="center" textRotation="90" wrapText="1"/>
      <protection/>
    </xf>
    <xf numFmtId="0" fontId="75" fillId="0" borderId="78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dxfs count="84"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  <fill>
        <patternFill patternType="none">
          <fgColor indexed="64"/>
          <bgColor indexed="65"/>
        </patternFill>
      </fill>
    </dxf>
    <dxf>
      <font>
        <b/>
        <i val="0"/>
        <color theme="9" tint="-0.24997000396251678"/>
      </font>
      <fill>
        <patternFill patternType="solid">
          <fgColor rgb="FFFFFF00"/>
          <bgColor theme="0" tint="-0.1499900072813034"/>
        </patternFill>
      </fill>
    </dxf>
    <dxf>
      <font>
        <color theme="0"/>
      </font>
      <fill>
        <patternFill patternType="solid">
          <fgColor indexed="65"/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49"/>
  <sheetViews>
    <sheetView tabSelected="1" workbookViewId="0" topLeftCell="A3">
      <selection activeCell="AC8" sqref="AC8"/>
    </sheetView>
  </sheetViews>
  <sheetFormatPr defaultColWidth="11.57421875" defaultRowHeight="12.75"/>
  <cols>
    <col min="1" max="1" width="7.00390625" style="3" customWidth="1"/>
    <col min="2" max="2" width="4.7109375" style="3" customWidth="1"/>
    <col min="3" max="3" width="14.421875" style="8" customWidth="1"/>
    <col min="4" max="5" width="3.8515625" style="8" customWidth="1"/>
    <col min="6" max="6" width="5.421875" style="2" customWidth="1"/>
    <col min="7" max="7" width="14.421875" style="8" customWidth="1"/>
    <col min="8" max="9" width="3.8515625" style="8" customWidth="1"/>
    <col min="10" max="10" width="5.421875" style="2" customWidth="1"/>
    <col min="11" max="11" width="14.421875" style="8" customWidth="1"/>
    <col min="12" max="13" width="3.8515625" style="8" customWidth="1"/>
    <col min="14" max="14" width="5.421875" style="2" customWidth="1"/>
    <col min="15" max="15" width="14.421875" style="8" customWidth="1"/>
    <col min="16" max="17" width="3.8515625" style="8" customWidth="1"/>
    <col min="18" max="18" width="5.421875" style="2" customWidth="1"/>
    <col min="19" max="19" width="14.421875" style="8" customWidth="1"/>
    <col min="20" max="21" width="3.8515625" style="8" customWidth="1"/>
    <col min="22" max="22" width="5.421875" style="2" customWidth="1"/>
    <col min="23" max="23" width="14.421875" style="8" customWidth="1"/>
    <col min="24" max="25" width="3.8515625" style="8" customWidth="1"/>
    <col min="26" max="26" width="5.421875" style="2" customWidth="1"/>
    <col min="27" max="27" width="14.421875" style="8" customWidth="1"/>
    <col min="28" max="29" width="3.8515625" style="8" customWidth="1"/>
    <col min="30" max="30" width="5.421875" style="2" customWidth="1"/>
    <col min="31" max="59" width="10.8515625" style="1" customWidth="1"/>
    <col min="60" max="16384" width="11.421875" style="3" customWidth="1"/>
  </cols>
  <sheetData>
    <row r="1" spans="3:59" s="5" customFormat="1" ht="15" customHeight="1" thickBot="1">
      <c r="C1" s="6"/>
      <c r="D1" s="6"/>
      <c r="E1" s="6"/>
      <c r="F1" s="4"/>
      <c r="G1" s="6"/>
      <c r="H1" s="6"/>
      <c r="I1" s="6"/>
      <c r="J1" s="4"/>
      <c r="K1" s="6"/>
      <c r="L1" s="6"/>
      <c r="M1" s="6"/>
      <c r="N1" s="4"/>
      <c r="O1" s="6"/>
      <c r="P1" s="6"/>
      <c r="Q1" s="6"/>
      <c r="R1" s="4"/>
      <c r="S1" s="6"/>
      <c r="T1" s="6"/>
      <c r="U1" s="6"/>
      <c r="V1" s="4"/>
      <c r="W1" s="6"/>
      <c r="X1" s="6"/>
      <c r="Y1" s="6"/>
      <c r="Z1" s="4"/>
      <c r="AA1" s="6"/>
      <c r="AB1" s="6"/>
      <c r="AC1" s="6"/>
      <c r="AD1" s="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7" customFormat="1" ht="33.75" customHeight="1" thickBot="1">
      <c r="A2" s="13"/>
      <c r="C2" s="137" t="s">
        <v>2</v>
      </c>
      <c r="D2" s="138"/>
      <c r="E2" s="139"/>
      <c r="F2" s="21">
        <f>SUM(F4:F29)</f>
        <v>17</v>
      </c>
      <c r="G2" s="137" t="s">
        <v>3</v>
      </c>
      <c r="H2" s="138"/>
      <c r="I2" s="139"/>
      <c r="J2" s="21">
        <f>SUM(J4:J29)</f>
        <v>15</v>
      </c>
      <c r="K2" s="137" t="s">
        <v>4</v>
      </c>
      <c r="L2" s="138"/>
      <c r="M2" s="139"/>
      <c r="N2" s="21">
        <f>SUM(N4:N29)</f>
        <v>18</v>
      </c>
      <c r="O2" s="137" t="s">
        <v>1</v>
      </c>
      <c r="P2" s="138"/>
      <c r="Q2" s="139"/>
      <c r="R2" s="21">
        <f>SUM(R4:R29)</f>
        <v>11</v>
      </c>
      <c r="S2" s="137" t="s">
        <v>0</v>
      </c>
      <c r="T2" s="138"/>
      <c r="U2" s="139"/>
      <c r="V2" s="21">
        <f>SUM(V4:V29)</f>
        <v>10</v>
      </c>
      <c r="W2" s="137" t="s">
        <v>17</v>
      </c>
      <c r="X2" s="138"/>
      <c r="Y2" s="139"/>
      <c r="Z2" s="21">
        <f>SUM(Z4:Z29)</f>
        <v>9</v>
      </c>
      <c r="AA2" s="137" t="s">
        <v>25</v>
      </c>
      <c r="AB2" s="138"/>
      <c r="AC2" s="139"/>
      <c r="AD2" s="21">
        <f>SUM(AD4:AD29)</f>
        <v>17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s="10" customFormat="1" ht="15" customHeight="1">
      <c r="A3" s="12"/>
      <c r="B3" s="9"/>
      <c r="C3" s="11" t="s">
        <v>5</v>
      </c>
      <c r="D3" s="23" t="s">
        <v>10</v>
      </c>
      <c r="E3" s="23" t="s">
        <v>9</v>
      </c>
      <c r="F3" s="11" t="s">
        <v>8</v>
      </c>
      <c r="G3" s="11" t="s">
        <v>5</v>
      </c>
      <c r="H3" s="23" t="s">
        <v>10</v>
      </c>
      <c r="I3" s="23" t="s">
        <v>9</v>
      </c>
      <c r="J3" s="11" t="s">
        <v>8</v>
      </c>
      <c r="K3" s="11" t="s">
        <v>5</v>
      </c>
      <c r="L3" s="23" t="s">
        <v>10</v>
      </c>
      <c r="M3" s="23" t="s">
        <v>9</v>
      </c>
      <c r="N3" s="11" t="s">
        <v>8</v>
      </c>
      <c r="O3" s="11" t="s">
        <v>5</v>
      </c>
      <c r="P3" s="23" t="s">
        <v>10</v>
      </c>
      <c r="Q3" s="23" t="s">
        <v>9</v>
      </c>
      <c r="R3" s="11" t="s">
        <v>8</v>
      </c>
      <c r="S3" s="11" t="s">
        <v>5</v>
      </c>
      <c r="T3" s="23" t="s">
        <v>10</v>
      </c>
      <c r="U3" s="23" t="s">
        <v>9</v>
      </c>
      <c r="V3" s="11" t="s">
        <v>8</v>
      </c>
      <c r="W3" s="11" t="s">
        <v>5</v>
      </c>
      <c r="X3" s="23" t="s">
        <v>10</v>
      </c>
      <c r="Y3" s="23" t="s">
        <v>9</v>
      </c>
      <c r="Z3" s="11" t="s">
        <v>8</v>
      </c>
      <c r="AA3" s="11" t="s">
        <v>5</v>
      </c>
      <c r="AB3" s="23" t="s">
        <v>10</v>
      </c>
      <c r="AC3" s="23" t="s">
        <v>9</v>
      </c>
      <c r="AD3" s="11" t="s">
        <v>8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s="5" customFormat="1" ht="15" customHeight="1">
      <c r="A4" s="140" t="s">
        <v>13</v>
      </c>
      <c r="B4" s="19">
        <v>1</v>
      </c>
      <c r="C4" s="20" t="s">
        <v>32</v>
      </c>
      <c r="D4" s="56" t="s">
        <v>6</v>
      </c>
      <c r="E4" s="56"/>
      <c r="F4" s="57">
        <f>IF(D4="","",IF(D4="G",4+E4,IF(D4="Ge",4+E4,IF(D4="N",2+E4,E4))))</f>
        <v>4</v>
      </c>
      <c r="G4" s="20" t="s">
        <v>26</v>
      </c>
      <c r="H4" s="56" t="s">
        <v>11</v>
      </c>
      <c r="I4" s="56">
        <v>1</v>
      </c>
      <c r="J4" s="57">
        <f>IF(H4="","",IF(H4="G",4+I4,IF(H4="Ge",4+I4,IF(H4="N",2+I4,I4))))</f>
        <v>1</v>
      </c>
      <c r="K4" s="20" t="s">
        <v>29</v>
      </c>
      <c r="L4" s="56" t="s">
        <v>6</v>
      </c>
      <c r="M4" s="56"/>
      <c r="N4" s="57">
        <f>IF(L4="","",IF(L4="G",4+M4,IF(L4="Ge",4+M4,IF(L4="N",2+M4,M4))))</f>
        <v>4</v>
      </c>
      <c r="O4" s="20" t="s">
        <v>31</v>
      </c>
      <c r="P4" s="56" t="s">
        <v>11</v>
      </c>
      <c r="Q4" s="56">
        <v>1</v>
      </c>
      <c r="R4" s="57">
        <f>IF(P4="","",IF(P4="G",4+Q4,IF(P4="Ge",4+Q4,IF(P4="N",2+Q4,Q4))))</f>
        <v>1</v>
      </c>
      <c r="S4" s="20" t="s">
        <v>30</v>
      </c>
      <c r="T4" s="56" t="s">
        <v>6</v>
      </c>
      <c r="U4" s="56">
        <v>1</v>
      </c>
      <c r="V4" s="57">
        <f>IF(T4="","",IF(T4="G",4+U4,IF(T4="Ge",4+U4,IF(T4="N",2+U4,U4))))</f>
        <v>5</v>
      </c>
      <c r="W4" s="20" t="s">
        <v>27</v>
      </c>
      <c r="X4" s="56" t="s">
        <v>35</v>
      </c>
      <c r="Y4" s="56"/>
      <c r="Z4" s="57">
        <f>IF(X4="","",IF(X4="G",4+Y4,IF(X4="Ge",4+Y4,IF(X4="N",2+Y4,Y4))))</f>
        <v>4</v>
      </c>
      <c r="AA4" s="20" t="s">
        <v>28</v>
      </c>
      <c r="AB4" s="56" t="s">
        <v>6</v>
      </c>
      <c r="AC4" s="56"/>
      <c r="AD4" s="57">
        <f>IF(AB4="","",IF(AB4="G",4+AC4,IF(AB4="Ge",4+AC4,IF(AB4="N",2+AC4,AC4))))</f>
        <v>4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7" customFormat="1" ht="15" customHeight="1">
      <c r="A5" s="141"/>
      <c r="B5" s="16">
        <f>B4+1</f>
        <v>2</v>
      </c>
      <c r="C5" s="20" t="s">
        <v>29</v>
      </c>
      <c r="D5" s="56" t="s">
        <v>35</v>
      </c>
      <c r="E5" s="56"/>
      <c r="F5" s="57">
        <f>IF(D5="","",IF(D5="G",4+E5,IF(D5="Ge",4+E5,IF(D5="N",2+E5,E5))))</f>
        <v>4</v>
      </c>
      <c r="G5" s="20" t="s">
        <v>33</v>
      </c>
      <c r="H5" s="56" t="s">
        <v>6</v>
      </c>
      <c r="I5" s="56"/>
      <c r="J5" s="57">
        <f aca="true" t="shared" si="0" ref="J5:J29">IF(H5="","",IF(H5="G",4+I5,IF(H5="Ge",4+I5,IF(H5="N",2+I5,I5))))</f>
        <v>4</v>
      </c>
      <c r="K5" s="20" t="s">
        <v>28</v>
      </c>
      <c r="L5" s="56" t="s">
        <v>6</v>
      </c>
      <c r="M5" s="56">
        <v>1</v>
      </c>
      <c r="N5" s="57">
        <f aca="true" t="shared" si="1" ref="N5:N29">IF(L5="","",IF(L5="G",4+M5,IF(L5="Ge",4+M5,IF(L5="N",2+M5,M5))))</f>
        <v>5</v>
      </c>
      <c r="O5" s="20" t="s">
        <v>27</v>
      </c>
      <c r="P5" s="56" t="s">
        <v>6</v>
      </c>
      <c r="Q5" s="56">
        <v>1</v>
      </c>
      <c r="R5" s="57">
        <f aca="true" t="shared" si="2" ref="R5:R29">IF(P5="","",IF(P5="G",4+Q5,IF(P5="Ge",4+Q5,IF(P5="N",2+Q5,Q5))))</f>
        <v>5</v>
      </c>
      <c r="S5" s="20" t="s">
        <v>38</v>
      </c>
      <c r="T5" s="56" t="s">
        <v>11</v>
      </c>
      <c r="U5" s="56"/>
      <c r="V5" s="57">
        <f aca="true" t="shared" si="3" ref="V5:V29">IF(T5="","",IF(T5="G",4+U5,IF(T5="Ge",4+U5,IF(T5="N",2+U5,U5))))</f>
        <v>0</v>
      </c>
      <c r="W5" s="20" t="s">
        <v>34</v>
      </c>
      <c r="X5" s="56" t="s">
        <v>11</v>
      </c>
      <c r="Y5" s="56"/>
      <c r="Z5" s="57">
        <f aca="true" t="shared" si="4" ref="Z5:Z29">IF(X5="","",IF(X5="G",4+Y5,IF(X5="Ge",4+Y5,IF(X5="N",2+Y5,Y5))))</f>
        <v>0</v>
      </c>
      <c r="AA5" s="20" t="s">
        <v>26</v>
      </c>
      <c r="AB5" s="56" t="s">
        <v>6</v>
      </c>
      <c r="AC5" s="56"/>
      <c r="AD5" s="57">
        <f aca="true" t="shared" si="5" ref="AD5:AD29">IF(AB5="","",IF(AB5="G",4+AC5,IF(AB5="Ge",4+AC5,IF(AB5="N",2+AC5,AC5))))</f>
        <v>4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8" customFormat="1" ht="15" customHeight="1">
      <c r="A6" s="141"/>
      <c r="B6" s="16">
        <f aca="true" t="shared" si="6" ref="B6:B29">B5+1</f>
        <v>3</v>
      </c>
      <c r="C6" s="20" t="s">
        <v>39</v>
      </c>
      <c r="D6" s="56" t="s">
        <v>6</v>
      </c>
      <c r="E6" s="56">
        <v>1</v>
      </c>
      <c r="F6" s="57">
        <f>IF(D6="","",IF(D6="G",4+E6,IF(D6="Ge",4+E6,IF(D6="N",2+E6,E6))))</f>
        <v>5</v>
      </c>
      <c r="G6" s="20" t="s">
        <v>31</v>
      </c>
      <c r="H6" s="56" t="s">
        <v>6</v>
      </c>
      <c r="I6" s="56">
        <v>1</v>
      </c>
      <c r="J6" s="57">
        <f t="shared" si="0"/>
        <v>5</v>
      </c>
      <c r="K6" s="20" t="s">
        <v>38</v>
      </c>
      <c r="L6" s="56" t="s">
        <v>6</v>
      </c>
      <c r="M6" s="56">
        <v>1</v>
      </c>
      <c r="N6" s="57">
        <f t="shared" si="1"/>
        <v>5</v>
      </c>
      <c r="O6" s="20" t="s">
        <v>27</v>
      </c>
      <c r="P6" s="56" t="s">
        <v>11</v>
      </c>
      <c r="Q6" s="56"/>
      <c r="R6" s="57">
        <f t="shared" si="2"/>
        <v>0</v>
      </c>
      <c r="S6" s="20" t="s">
        <v>28</v>
      </c>
      <c r="T6" s="56" t="s">
        <v>11</v>
      </c>
      <c r="U6" s="56"/>
      <c r="V6" s="57">
        <f t="shared" si="3"/>
        <v>0</v>
      </c>
      <c r="W6" s="20" t="s">
        <v>29</v>
      </c>
      <c r="X6" s="56" t="s">
        <v>11</v>
      </c>
      <c r="Y6" s="56">
        <v>1</v>
      </c>
      <c r="Z6" s="57">
        <f t="shared" si="4"/>
        <v>1</v>
      </c>
      <c r="AA6" s="20" t="s">
        <v>40</v>
      </c>
      <c r="AB6" s="56" t="s">
        <v>6</v>
      </c>
      <c r="AC6" s="56"/>
      <c r="AD6" s="57">
        <f t="shared" si="5"/>
        <v>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15" customFormat="1" ht="15" customHeight="1">
      <c r="A7" s="141"/>
      <c r="B7" s="16">
        <f t="shared" si="6"/>
        <v>4</v>
      </c>
      <c r="C7" s="20" t="s">
        <v>40</v>
      </c>
      <c r="D7" s="56" t="s">
        <v>6</v>
      </c>
      <c r="E7" s="56"/>
      <c r="F7" s="57">
        <f aca="true" t="shared" si="7" ref="F7:F29">IF(D7="","",IF(D7="G",4+E7,IF(D7="Ge",4+E7,IF(D7="N",2+E7,E7))))</f>
        <v>4</v>
      </c>
      <c r="G7" s="20" t="s">
        <v>33</v>
      </c>
      <c r="H7" s="56" t="s">
        <v>6</v>
      </c>
      <c r="I7" s="56">
        <v>1</v>
      </c>
      <c r="J7" s="57">
        <f t="shared" si="0"/>
        <v>5</v>
      </c>
      <c r="K7" s="20" t="s">
        <v>30</v>
      </c>
      <c r="L7" s="56" t="s">
        <v>6</v>
      </c>
      <c r="M7" s="56"/>
      <c r="N7" s="57">
        <f t="shared" si="1"/>
        <v>4</v>
      </c>
      <c r="O7" s="20" t="s">
        <v>29</v>
      </c>
      <c r="P7" s="56" t="s">
        <v>6</v>
      </c>
      <c r="Q7" s="56">
        <v>1</v>
      </c>
      <c r="R7" s="57">
        <f t="shared" si="2"/>
        <v>5</v>
      </c>
      <c r="S7" s="20" t="s">
        <v>26</v>
      </c>
      <c r="T7" s="56" t="s">
        <v>6</v>
      </c>
      <c r="U7" s="56">
        <v>1</v>
      </c>
      <c r="V7" s="57">
        <f t="shared" si="3"/>
        <v>5</v>
      </c>
      <c r="W7" s="20" t="s">
        <v>27</v>
      </c>
      <c r="X7" s="56" t="s">
        <v>6</v>
      </c>
      <c r="Y7" s="56"/>
      <c r="Z7" s="57">
        <f t="shared" si="4"/>
        <v>4</v>
      </c>
      <c r="AA7" s="20" t="s">
        <v>39</v>
      </c>
      <c r="AB7" s="56" t="s">
        <v>6</v>
      </c>
      <c r="AC7" s="56">
        <v>1</v>
      </c>
      <c r="AD7" s="57">
        <f t="shared" si="5"/>
        <v>5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17" customFormat="1" ht="15" customHeight="1">
      <c r="A8" s="141"/>
      <c r="B8" s="16">
        <f t="shared" si="6"/>
        <v>5</v>
      </c>
      <c r="C8" s="20"/>
      <c r="D8" s="56"/>
      <c r="E8" s="56"/>
      <c r="F8" s="57">
        <f t="shared" si="7"/>
      </c>
      <c r="G8" s="20"/>
      <c r="H8" s="56"/>
      <c r="I8" s="56"/>
      <c r="J8" s="57">
        <f t="shared" si="0"/>
      </c>
      <c r="K8" s="20"/>
      <c r="L8" s="56"/>
      <c r="M8" s="56"/>
      <c r="N8" s="57">
        <f t="shared" si="1"/>
      </c>
      <c r="O8" s="20"/>
      <c r="P8" s="56"/>
      <c r="Q8" s="56"/>
      <c r="R8" s="57">
        <f t="shared" si="2"/>
      </c>
      <c r="S8" s="20"/>
      <c r="T8" s="56"/>
      <c r="U8" s="56"/>
      <c r="V8" s="57">
        <f t="shared" si="3"/>
      </c>
      <c r="W8" s="20"/>
      <c r="X8" s="56"/>
      <c r="Y8" s="56"/>
      <c r="Z8" s="57">
        <f t="shared" si="4"/>
      </c>
      <c r="AA8" s="20"/>
      <c r="AB8" s="56"/>
      <c r="AC8" s="56"/>
      <c r="AD8" s="57">
        <f t="shared" si="5"/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18" customFormat="1" ht="15" customHeight="1">
      <c r="A9" s="141"/>
      <c r="B9" s="16">
        <f t="shared" si="6"/>
        <v>6</v>
      </c>
      <c r="C9" s="20"/>
      <c r="D9" s="56"/>
      <c r="E9" s="56"/>
      <c r="F9" s="57">
        <f t="shared" si="7"/>
      </c>
      <c r="G9" s="20"/>
      <c r="H9" s="56"/>
      <c r="I9" s="56"/>
      <c r="J9" s="57">
        <f t="shared" si="0"/>
      </c>
      <c r="K9" s="20"/>
      <c r="L9" s="56"/>
      <c r="M9" s="56"/>
      <c r="N9" s="57">
        <f t="shared" si="1"/>
      </c>
      <c r="O9" s="20"/>
      <c r="P9" s="56"/>
      <c r="Q9" s="56"/>
      <c r="R9" s="57">
        <f t="shared" si="2"/>
      </c>
      <c r="S9" s="20"/>
      <c r="T9" s="56"/>
      <c r="U9" s="56"/>
      <c r="V9" s="57">
        <f t="shared" si="3"/>
      </c>
      <c r="W9" s="20"/>
      <c r="X9" s="56"/>
      <c r="Y9" s="56"/>
      <c r="Z9" s="57">
        <f t="shared" si="4"/>
      </c>
      <c r="AA9" s="20"/>
      <c r="AB9" s="56"/>
      <c r="AC9" s="56"/>
      <c r="AD9" s="57">
        <f t="shared" si="5"/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5" customFormat="1" ht="15" customHeight="1">
      <c r="A10" s="141"/>
      <c r="B10" s="16">
        <f t="shared" si="6"/>
        <v>7</v>
      </c>
      <c r="C10" s="20"/>
      <c r="D10" s="56"/>
      <c r="E10" s="56"/>
      <c r="F10" s="57">
        <f t="shared" si="7"/>
      </c>
      <c r="G10" s="20"/>
      <c r="H10" s="56"/>
      <c r="I10" s="56"/>
      <c r="J10" s="57">
        <f t="shared" si="0"/>
      </c>
      <c r="K10" s="20"/>
      <c r="L10" s="56"/>
      <c r="M10" s="56"/>
      <c r="N10" s="57">
        <f t="shared" si="1"/>
      </c>
      <c r="O10" s="20"/>
      <c r="P10" s="56"/>
      <c r="Q10" s="56"/>
      <c r="R10" s="57">
        <f t="shared" si="2"/>
      </c>
      <c r="S10" s="20"/>
      <c r="T10" s="56"/>
      <c r="U10" s="56"/>
      <c r="V10" s="57">
        <f t="shared" si="3"/>
      </c>
      <c r="W10" s="20"/>
      <c r="X10" s="56"/>
      <c r="Y10" s="56"/>
      <c r="Z10" s="57">
        <f t="shared" si="4"/>
      </c>
      <c r="AA10" s="20"/>
      <c r="AB10" s="56"/>
      <c r="AC10" s="56"/>
      <c r="AD10" s="57">
        <f t="shared" si="5"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15" customFormat="1" ht="15" customHeight="1">
      <c r="A11" s="141"/>
      <c r="B11" s="16">
        <f t="shared" si="6"/>
        <v>8</v>
      </c>
      <c r="C11" s="20"/>
      <c r="D11" s="56"/>
      <c r="E11" s="56"/>
      <c r="F11" s="57">
        <f t="shared" si="7"/>
      </c>
      <c r="G11" s="20"/>
      <c r="H11" s="56"/>
      <c r="I11" s="56"/>
      <c r="J11" s="57">
        <f t="shared" si="0"/>
      </c>
      <c r="K11" s="20"/>
      <c r="L11" s="56"/>
      <c r="M11" s="56"/>
      <c r="N11" s="57">
        <f t="shared" si="1"/>
      </c>
      <c r="O11" s="20"/>
      <c r="P11" s="56"/>
      <c r="Q11" s="56"/>
      <c r="R11" s="57">
        <f t="shared" si="2"/>
      </c>
      <c r="S11" s="20"/>
      <c r="T11" s="56"/>
      <c r="U11" s="56"/>
      <c r="V11" s="57">
        <f t="shared" si="3"/>
      </c>
      <c r="W11" s="20"/>
      <c r="X11" s="56"/>
      <c r="Y11" s="56"/>
      <c r="Z11" s="57">
        <f t="shared" si="4"/>
      </c>
      <c r="AA11" s="20"/>
      <c r="AB11" s="56"/>
      <c r="AC11" s="56"/>
      <c r="AD11" s="57">
        <f t="shared" si="5"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17" customFormat="1" ht="15" customHeight="1">
      <c r="A12" s="141"/>
      <c r="B12" s="16">
        <f t="shared" si="6"/>
        <v>9</v>
      </c>
      <c r="C12" s="20"/>
      <c r="D12" s="56"/>
      <c r="E12" s="56"/>
      <c r="F12" s="57">
        <f t="shared" si="7"/>
      </c>
      <c r="G12" s="20"/>
      <c r="H12" s="56"/>
      <c r="I12" s="56"/>
      <c r="J12" s="57">
        <f t="shared" si="0"/>
      </c>
      <c r="K12" s="20"/>
      <c r="L12" s="56"/>
      <c r="M12" s="56"/>
      <c r="N12" s="57">
        <f t="shared" si="1"/>
      </c>
      <c r="O12" s="20"/>
      <c r="P12" s="56"/>
      <c r="Q12" s="56"/>
      <c r="R12" s="57">
        <f t="shared" si="2"/>
      </c>
      <c r="S12" s="20"/>
      <c r="T12" s="56"/>
      <c r="U12" s="56"/>
      <c r="V12" s="57">
        <f t="shared" si="3"/>
      </c>
      <c r="W12" s="20"/>
      <c r="X12" s="56"/>
      <c r="Y12" s="56"/>
      <c r="Z12" s="57">
        <f t="shared" si="4"/>
      </c>
      <c r="AA12" s="20"/>
      <c r="AB12" s="56"/>
      <c r="AC12" s="56"/>
      <c r="AD12" s="57">
        <f t="shared" si="5"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18" customFormat="1" ht="15" customHeight="1">
      <c r="A13" s="141"/>
      <c r="B13" s="16">
        <f t="shared" si="6"/>
        <v>10</v>
      </c>
      <c r="C13" s="20"/>
      <c r="D13" s="56"/>
      <c r="E13" s="56"/>
      <c r="F13" s="57">
        <f t="shared" si="7"/>
      </c>
      <c r="G13" s="20"/>
      <c r="H13" s="56"/>
      <c r="I13" s="56"/>
      <c r="J13" s="57">
        <f t="shared" si="0"/>
      </c>
      <c r="K13" s="20"/>
      <c r="L13" s="56"/>
      <c r="M13" s="56"/>
      <c r="N13" s="57">
        <f t="shared" si="1"/>
      </c>
      <c r="O13" s="20"/>
      <c r="P13" s="56"/>
      <c r="Q13" s="56"/>
      <c r="R13" s="57">
        <f t="shared" si="2"/>
      </c>
      <c r="S13" s="20"/>
      <c r="T13" s="56"/>
      <c r="U13" s="56"/>
      <c r="V13" s="57">
        <f t="shared" si="3"/>
      </c>
      <c r="W13" s="20"/>
      <c r="X13" s="56"/>
      <c r="Y13" s="56"/>
      <c r="Z13" s="57">
        <f t="shared" si="4"/>
      </c>
      <c r="AA13" s="20"/>
      <c r="AB13" s="56"/>
      <c r="AC13" s="56"/>
      <c r="AD13" s="57">
        <f t="shared" si="5"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s="5" customFormat="1" ht="15" customHeight="1">
      <c r="A14" s="141"/>
      <c r="B14" s="16">
        <f t="shared" si="6"/>
        <v>11</v>
      </c>
      <c r="C14" s="20"/>
      <c r="D14" s="56"/>
      <c r="E14" s="56"/>
      <c r="F14" s="57">
        <f t="shared" si="7"/>
      </c>
      <c r="G14" s="20"/>
      <c r="H14" s="56"/>
      <c r="I14" s="56"/>
      <c r="J14" s="57">
        <f t="shared" si="0"/>
      </c>
      <c r="K14" s="20"/>
      <c r="L14" s="56"/>
      <c r="M14" s="56"/>
      <c r="N14" s="57">
        <f t="shared" si="1"/>
      </c>
      <c r="O14" s="20"/>
      <c r="P14" s="56"/>
      <c r="Q14" s="56"/>
      <c r="R14" s="57">
        <f t="shared" si="2"/>
      </c>
      <c r="S14" s="20"/>
      <c r="T14" s="56"/>
      <c r="U14" s="56"/>
      <c r="V14" s="57">
        <f t="shared" si="3"/>
      </c>
      <c r="W14" s="20"/>
      <c r="X14" s="56"/>
      <c r="Y14" s="56"/>
      <c r="Z14" s="57">
        <f t="shared" si="4"/>
      </c>
      <c r="AA14" s="20"/>
      <c r="AB14" s="56"/>
      <c r="AC14" s="56"/>
      <c r="AD14" s="57">
        <f t="shared" si="5"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s="15" customFormat="1" ht="15" customHeight="1">
      <c r="A15" s="141"/>
      <c r="B15" s="16">
        <f t="shared" si="6"/>
        <v>12</v>
      </c>
      <c r="C15" s="20"/>
      <c r="D15" s="56"/>
      <c r="E15" s="56"/>
      <c r="F15" s="57">
        <f t="shared" si="7"/>
      </c>
      <c r="G15" s="20"/>
      <c r="H15" s="56"/>
      <c r="I15" s="56"/>
      <c r="J15" s="57">
        <f t="shared" si="0"/>
      </c>
      <c r="K15" s="20"/>
      <c r="L15" s="56"/>
      <c r="M15" s="56"/>
      <c r="N15" s="57">
        <f t="shared" si="1"/>
      </c>
      <c r="O15" s="20"/>
      <c r="P15" s="56"/>
      <c r="Q15" s="56"/>
      <c r="R15" s="57">
        <f t="shared" si="2"/>
      </c>
      <c r="S15" s="20"/>
      <c r="T15" s="56"/>
      <c r="U15" s="56"/>
      <c r="V15" s="57">
        <f t="shared" si="3"/>
      </c>
      <c r="W15" s="20"/>
      <c r="X15" s="56"/>
      <c r="Y15" s="56"/>
      <c r="Z15" s="57">
        <f t="shared" si="4"/>
      </c>
      <c r="AA15" s="20"/>
      <c r="AB15" s="56"/>
      <c r="AC15" s="56"/>
      <c r="AD15" s="57">
        <f t="shared" si="5"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s="17" customFormat="1" ht="15" customHeight="1">
      <c r="A16" s="141"/>
      <c r="B16" s="16">
        <f t="shared" si="6"/>
        <v>13</v>
      </c>
      <c r="C16" s="20"/>
      <c r="D16" s="56"/>
      <c r="E16" s="56"/>
      <c r="F16" s="57">
        <f t="shared" si="7"/>
      </c>
      <c r="G16" s="20"/>
      <c r="H16" s="56"/>
      <c r="I16" s="56"/>
      <c r="J16" s="57">
        <f t="shared" si="0"/>
      </c>
      <c r="K16" s="20"/>
      <c r="L16" s="56"/>
      <c r="M16" s="56"/>
      <c r="N16" s="57">
        <f t="shared" si="1"/>
      </c>
      <c r="O16" s="20"/>
      <c r="P16" s="56"/>
      <c r="Q16" s="56"/>
      <c r="R16" s="57">
        <f t="shared" si="2"/>
      </c>
      <c r="S16" s="20"/>
      <c r="T16" s="56"/>
      <c r="U16" s="56"/>
      <c r="V16" s="57">
        <f t="shared" si="3"/>
      </c>
      <c r="W16" s="20"/>
      <c r="X16" s="56"/>
      <c r="Y16" s="56"/>
      <c r="Z16" s="57">
        <f t="shared" si="4"/>
      </c>
      <c r="AA16" s="20"/>
      <c r="AB16" s="56"/>
      <c r="AC16" s="56"/>
      <c r="AD16" s="57">
        <f t="shared" si="5"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s="18" customFormat="1" ht="15" customHeight="1">
      <c r="A17" s="141"/>
      <c r="B17" s="16">
        <f t="shared" si="6"/>
        <v>14</v>
      </c>
      <c r="C17" s="20"/>
      <c r="D17" s="56"/>
      <c r="E17" s="56"/>
      <c r="F17" s="57">
        <f t="shared" si="7"/>
      </c>
      <c r="G17" s="20"/>
      <c r="H17" s="56"/>
      <c r="I17" s="56"/>
      <c r="J17" s="57">
        <f t="shared" si="0"/>
      </c>
      <c r="K17" s="20"/>
      <c r="L17" s="56"/>
      <c r="M17" s="56"/>
      <c r="N17" s="57">
        <f t="shared" si="1"/>
      </c>
      <c r="O17" s="20"/>
      <c r="P17" s="56"/>
      <c r="Q17" s="56"/>
      <c r="R17" s="57">
        <f t="shared" si="2"/>
      </c>
      <c r="S17" s="20"/>
      <c r="T17" s="56"/>
      <c r="U17" s="56"/>
      <c r="V17" s="57">
        <f t="shared" si="3"/>
      </c>
      <c r="W17" s="20"/>
      <c r="X17" s="56"/>
      <c r="Y17" s="56"/>
      <c r="Z17" s="57">
        <f t="shared" si="4"/>
      </c>
      <c r="AA17" s="20"/>
      <c r="AB17" s="56"/>
      <c r="AC17" s="56"/>
      <c r="AD17" s="57">
        <f t="shared" si="5"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s="5" customFormat="1" ht="15" customHeight="1">
      <c r="A18" s="141"/>
      <c r="B18" s="16">
        <f t="shared" si="6"/>
        <v>15</v>
      </c>
      <c r="C18" s="20"/>
      <c r="D18" s="56"/>
      <c r="E18" s="56"/>
      <c r="F18" s="57">
        <f t="shared" si="7"/>
      </c>
      <c r="G18" s="20"/>
      <c r="H18" s="56"/>
      <c r="I18" s="56"/>
      <c r="J18" s="57">
        <f t="shared" si="0"/>
      </c>
      <c r="K18" s="20"/>
      <c r="L18" s="56"/>
      <c r="M18" s="56"/>
      <c r="N18" s="57">
        <f t="shared" si="1"/>
      </c>
      <c r="O18" s="20"/>
      <c r="P18" s="56"/>
      <c r="Q18" s="56"/>
      <c r="R18" s="57">
        <f t="shared" si="2"/>
      </c>
      <c r="S18" s="20"/>
      <c r="T18" s="56"/>
      <c r="U18" s="56"/>
      <c r="V18" s="57">
        <f t="shared" si="3"/>
      </c>
      <c r="W18" s="20"/>
      <c r="X18" s="56"/>
      <c r="Y18" s="56"/>
      <c r="Z18" s="57">
        <f t="shared" si="4"/>
      </c>
      <c r="AA18" s="20"/>
      <c r="AB18" s="56"/>
      <c r="AC18" s="56"/>
      <c r="AD18" s="57">
        <f t="shared" si="5"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s="15" customFormat="1" ht="15" customHeight="1">
      <c r="A19" s="141"/>
      <c r="B19" s="16">
        <f t="shared" si="6"/>
        <v>16</v>
      </c>
      <c r="C19" s="20"/>
      <c r="D19" s="56"/>
      <c r="E19" s="56"/>
      <c r="F19" s="57">
        <f t="shared" si="7"/>
      </c>
      <c r="G19" s="20"/>
      <c r="H19" s="56"/>
      <c r="I19" s="56"/>
      <c r="J19" s="57">
        <f t="shared" si="0"/>
      </c>
      <c r="K19" s="20"/>
      <c r="L19" s="56"/>
      <c r="M19" s="56"/>
      <c r="N19" s="57">
        <f t="shared" si="1"/>
      </c>
      <c r="O19" s="20"/>
      <c r="P19" s="56"/>
      <c r="Q19" s="56"/>
      <c r="R19" s="57">
        <f t="shared" si="2"/>
      </c>
      <c r="S19" s="20"/>
      <c r="T19" s="56"/>
      <c r="U19" s="56"/>
      <c r="V19" s="57">
        <f t="shared" si="3"/>
      </c>
      <c r="W19" s="20"/>
      <c r="X19" s="56"/>
      <c r="Y19" s="56"/>
      <c r="Z19" s="57">
        <f t="shared" si="4"/>
      </c>
      <c r="AA19" s="20"/>
      <c r="AB19" s="56"/>
      <c r="AC19" s="56"/>
      <c r="AD19" s="57">
        <f t="shared" si="5"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s="17" customFormat="1" ht="15" customHeight="1">
      <c r="A20" s="141"/>
      <c r="B20" s="16">
        <f t="shared" si="6"/>
        <v>17</v>
      </c>
      <c r="C20" s="20"/>
      <c r="D20" s="56"/>
      <c r="E20" s="56"/>
      <c r="F20" s="57">
        <f t="shared" si="7"/>
      </c>
      <c r="G20" s="20"/>
      <c r="H20" s="56"/>
      <c r="I20" s="56"/>
      <c r="J20" s="57">
        <f t="shared" si="0"/>
      </c>
      <c r="K20" s="20"/>
      <c r="L20" s="56"/>
      <c r="M20" s="56"/>
      <c r="N20" s="57">
        <f t="shared" si="1"/>
      </c>
      <c r="O20" s="20"/>
      <c r="P20" s="56"/>
      <c r="Q20" s="56"/>
      <c r="R20" s="57">
        <f t="shared" si="2"/>
      </c>
      <c r="S20" s="20"/>
      <c r="T20" s="56"/>
      <c r="U20" s="56"/>
      <c r="V20" s="57">
        <f t="shared" si="3"/>
      </c>
      <c r="W20" s="20"/>
      <c r="X20" s="56"/>
      <c r="Y20" s="56"/>
      <c r="Z20" s="57">
        <f t="shared" si="4"/>
      </c>
      <c r="AA20" s="20"/>
      <c r="AB20" s="56"/>
      <c r="AC20" s="56"/>
      <c r="AD20" s="57">
        <f t="shared" si="5"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s="18" customFormat="1" ht="15" customHeight="1">
      <c r="A21" s="141"/>
      <c r="B21" s="16">
        <f t="shared" si="6"/>
        <v>18</v>
      </c>
      <c r="C21" s="20"/>
      <c r="D21" s="56"/>
      <c r="E21" s="56"/>
      <c r="F21" s="57">
        <f t="shared" si="7"/>
      </c>
      <c r="G21" s="20"/>
      <c r="H21" s="56"/>
      <c r="I21" s="56"/>
      <c r="J21" s="57">
        <f t="shared" si="0"/>
      </c>
      <c r="K21" s="20"/>
      <c r="L21" s="56"/>
      <c r="M21" s="56"/>
      <c r="N21" s="57">
        <f t="shared" si="1"/>
      </c>
      <c r="O21" s="20"/>
      <c r="P21" s="56"/>
      <c r="Q21" s="56"/>
      <c r="R21" s="57">
        <f t="shared" si="2"/>
      </c>
      <c r="S21" s="20"/>
      <c r="T21" s="56"/>
      <c r="U21" s="56"/>
      <c r="V21" s="57">
        <f t="shared" si="3"/>
      </c>
      <c r="W21" s="20"/>
      <c r="X21" s="56"/>
      <c r="Y21" s="56"/>
      <c r="Z21" s="57">
        <f t="shared" si="4"/>
      </c>
      <c r="AA21" s="20"/>
      <c r="AB21" s="56"/>
      <c r="AC21" s="56"/>
      <c r="AD21" s="57">
        <f t="shared" si="5"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s="5" customFormat="1" ht="15" customHeight="1">
      <c r="A22" s="141"/>
      <c r="B22" s="16">
        <f t="shared" si="6"/>
        <v>19</v>
      </c>
      <c r="C22" s="20"/>
      <c r="D22" s="56"/>
      <c r="E22" s="56"/>
      <c r="F22" s="57">
        <f t="shared" si="7"/>
      </c>
      <c r="G22" s="20"/>
      <c r="H22" s="56"/>
      <c r="I22" s="56"/>
      <c r="J22" s="57">
        <f t="shared" si="0"/>
      </c>
      <c r="K22" s="20"/>
      <c r="L22" s="56"/>
      <c r="M22" s="56"/>
      <c r="N22" s="57">
        <f t="shared" si="1"/>
      </c>
      <c r="O22" s="20"/>
      <c r="P22" s="56"/>
      <c r="Q22" s="56"/>
      <c r="R22" s="57">
        <f t="shared" si="2"/>
      </c>
      <c r="S22" s="20"/>
      <c r="T22" s="56"/>
      <c r="U22" s="56"/>
      <c r="V22" s="57">
        <f t="shared" si="3"/>
      </c>
      <c r="W22" s="20"/>
      <c r="X22" s="56"/>
      <c r="Y22" s="56"/>
      <c r="Z22" s="57">
        <f t="shared" si="4"/>
      </c>
      <c r="AA22" s="20"/>
      <c r="AB22" s="56"/>
      <c r="AC22" s="56"/>
      <c r="AD22" s="57">
        <f t="shared" si="5"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s="15" customFormat="1" ht="15" customHeight="1">
      <c r="A23" s="141"/>
      <c r="B23" s="16">
        <f t="shared" si="6"/>
        <v>20</v>
      </c>
      <c r="C23" s="20"/>
      <c r="D23" s="56"/>
      <c r="E23" s="56"/>
      <c r="F23" s="57">
        <f t="shared" si="7"/>
      </c>
      <c r="G23" s="20"/>
      <c r="H23" s="56"/>
      <c r="I23" s="56"/>
      <c r="J23" s="57">
        <f t="shared" si="0"/>
      </c>
      <c r="K23" s="20"/>
      <c r="L23" s="56"/>
      <c r="M23" s="56"/>
      <c r="N23" s="57">
        <f t="shared" si="1"/>
      </c>
      <c r="O23" s="20"/>
      <c r="P23" s="56"/>
      <c r="Q23" s="56"/>
      <c r="R23" s="57">
        <f t="shared" si="2"/>
      </c>
      <c r="S23" s="20"/>
      <c r="T23" s="56"/>
      <c r="U23" s="56"/>
      <c r="V23" s="57">
        <f t="shared" si="3"/>
      </c>
      <c r="W23" s="20"/>
      <c r="X23" s="56"/>
      <c r="Y23" s="56"/>
      <c r="Z23" s="57">
        <f t="shared" si="4"/>
      </c>
      <c r="AA23" s="20"/>
      <c r="AB23" s="56"/>
      <c r="AC23" s="56"/>
      <c r="AD23" s="57">
        <f t="shared" si="5"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s="18" customFormat="1" ht="15" customHeight="1">
      <c r="A24" s="141"/>
      <c r="B24" s="16">
        <f t="shared" si="6"/>
        <v>21</v>
      </c>
      <c r="C24" s="20"/>
      <c r="D24" s="56"/>
      <c r="E24" s="56"/>
      <c r="F24" s="57">
        <f t="shared" si="7"/>
      </c>
      <c r="G24" s="20"/>
      <c r="H24" s="56"/>
      <c r="I24" s="56"/>
      <c r="J24" s="57">
        <f t="shared" si="0"/>
      </c>
      <c r="K24" s="20"/>
      <c r="L24" s="56"/>
      <c r="M24" s="56"/>
      <c r="N24" s="57">
        <f t="shared" si="1"/>
      </c>
      <c r="O24" s="20"/>
      <c r="P24" s="56"/>
      <c r="Q24" s="56"/>
      <c r="R24" s="57">
        <f t="shared" si="2"/>
      </c>
      <c r="S24" s="20"/>
      <c r="T24" s="56"/>
      <c r="U24" s="56"/>
      <c r="V24" s="57">
        <f t="shared" si="3"/>
      </c>
      <c r="W24" s="20"/>
      <c r="X24" s="56"/>
      <c r="Y24" s="56"/>
      <c r="Z24" s="57">
        <f t="shared" si="4"/>
      </c>
      <c r="AA24" s="20"/>
      <c r="AB24" s="56"/>
      <c r="AC24" s="56"/>
      <c r="AD24" s="57">
        <f t="shared" si="5"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s="5" customFormat="1" ht="15" customHeight="1">
      <c r="A25" s="141"/>
      <c r="B25" s="16">
        <f t="shared" si="6"/>
        <v>22</v>
      </c>
      <c r="C25" s="20"/>
      <c r="D25" s="56"/>
      <c r="E25" s="56"/>
      <c r="F25" s="57">
        <f t="shared" si="7"/>
      </c>
      <c r="G25" s="20"/>
      <c r="H25" s="56"/>
      <c r="I25" s="56"/>
      <c r="J25" s="57">
        <f t="shared" si="0"/>
      </c>
      <c r="K25" s="20"/>
      <c r="L25" s="56"/>
      <c r="M25" s="56"/>
      <c r="N25" s="57">
        <f t="shared" si="1"/>
      </c>
      <c r="O25" s="20"/>
      <c r="P25" s="56"/>
      <c r="Q25" s="56"/>
      <c r="R25" s="57">
        <f t="shared" si="2"/>
      </c>
      <c r="S25" s="20"/>
      <c r="T25" s="56"/>
      <c r="U25" s="56"/>
      <c r="V25" s="57">
        <f t="shared" si="3"/>
      </c>
      <c r="W25" s="20"/>
      <c r="X25" s="56"/>
      <c r="Y25" s="56"/>
      <c r="Z25" s="57">
        <f t="shared" si="4"/>
      </c>
      <c r="AA25" s="20"/>
      <c r="AB25" s="56"/>
      <c r="AC25" s="56"/>
      <c r="AD25" s="57">
        <f t="shared" si="5"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s="17" customFormat="1" ht="15" customHeight="1">
      <c r="A26" s="141"/>
      <c r="B26" s="16">
        <f t="shared" si="6"/>
        <v>23</v>
      </c>
      <c r="C26" s="20"/>
      <c r="D26" s="56"/>
      <c r="E26" s="56"/>
      <c r="F26" s="57">
        <f t="shared" si="7"/>
      </c>
      <c r="G26" s="20"/>
      <c r="H26" s="56"/>
      <c r="I26" s="56"/>
      <c r="J26" s="57">
        <f t="shared" si="0"/>
      </c>
      <c r="K26" s="20"/>
      <c r="L26" s="56"/>
      <c r="M26" s="56"/>
      <c r="N26" s="57">
        <f t="shared" si="1"/>
      </c>
      <c r="O26" s="20"/>
      <c r="P26" s="56"/>
      <c r="Q26" s="56"/>
      <c r="R26" s="57">
        <f t="shared" si="2"/>
      </c>
      <c r="S26" s="20"/>
      <c r="T26" s="56"/>
      <c r="U26" s="56"/>
      <c r="V26" s="57">
        <f t="shared" si="3"/>
      </c>
      <c r="W26" s="20"/>
      <c r="X26" s="56"/>
      <c r="Y26" s="56"/>
      <c r="Z26" s="57">
        <f t="shared" si="4"/>
      </c>
      <c r="AA26" s="20"/>
      <c r="AB26" s="56"/>
      <c r="AC26" s="56"/>
      <c r="AD26" s="57">
        <f t="shared" si="5"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s="18" customFormat="1" ht="15" customHeight="1">
      <c r="A27" s="141"/>
      <c r="B27" s="16">
        <f t="shared" si="6"/>
        <v>24</v>
      </c>
      <c r="C27" s="20"/>
      <c r="D27" s="56"/>
      <c r="E27" s="56"/>
      <c r="F27" s="57">
        <f t="shared" si="7"/>
      </c>
      <c r="G27" s="20"/>
      <c r="H27" s="56"/>
      <c r="I27" s="56"/>
      <c r="J27" s="57">
        <f t="shared" si="0"/>
      </c>
      <c r="K27" s="20"/>
      <c r="L27" s="56"/>
      <c r="M27" s="56"/>
      <c r="N27" s="57">
        <f t="shared" si="1"/>
      </c>
      <c r="O27" s="20"/>
      <c r="P27" s="56"/>
      <c r="Q27" s="56"/>
      <c r="R27" s="57">
        <f t="shared" si="2"/>
      </c>
      <c r="S27" s="20"/>
      <c r="T27" s="56"/>
      <c r="U27" s="56"/>
      <c r="V27" s="57">
        <f t="shared" si="3"/>
      </c>
      <c r="W27" s="20"/>
      <c r="X27" s="56"/>
      <c r="Y27" s="56"/>
      <c r="Z27" s="57">
        <f t="shared" si="4"/>
      </c>
      <c r="AA27" s="20"/>
      <c r="AB27" s="56"/>
      <c r="AC27" s="56"/>
      <c r="AD27" s="57">
        <f t="shared" si="5"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s="5" customFormat="1" ht="15" customHeight="1">
      <c r="A28" s="141"/>
      <c r="B28" s="16">
        <f t="shared" si="6"/>
        <v>25</v>
      </c>
      <c r="C28" s="20"/>
      <c r="D28" s="56"/>
      <c r="E28" s="56"/>
      <c r="F28" s="57">
        <f t="shared" si="7"/>
      </c>
      <c r="G28" s="20"/>
      <c r="H28" s="56"/>
      <c r="I28" s="56"/>
      <c r="J28" s="57">
        <f t="shared" si="0"/>
      </c>
      <c r="K28" s="20"/>
      <c r="L28" s="56"/>
      <c r="M28" s="56"/>
      <c r="N28" s="57">
        <f t="shared" si="1"/>
      </c>
      <c r="O28" s="20"/>
      <c r="P28" s="56"/>
      <c r="Q28" s="56"/>
      <c r="R28" s="57">
        <f t="shared" si="2"/>
      </c>
      <c r="S28" s="20"/>
      <c r="T28" s="56"/>
      <c r="U28" s="56"/>
      <c r="V28" s="57">
        <f t="shared" si="3"/>
      </c>
      <c r="W28" s="20"/>
      <c r="X28" s="56"/>
      <c r="Y28" s="56"/>
      <c r="Z28" s="57">
        <f t="shared" si="4"/>
      </c>
      <c r="AA28" s="20"/>
      <c r="AB28" s="56"/>
      <c r="AC28" s="56"/>
      <c r="AD28" s="57">
        <f t="shared" si="5"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s="17" customFormat="1" ht="15" customHeight="1">
      <c r="A29" s="142"/>
      <c r="B29" s="16">
        <f t="shared" si="6"/>
        <v>26</v>
      </c>
      <c r="C29" s="20"/>
      <c r="D29" s="56"/>
      <c r="E29" s="56"/>
      <c r="F29" s="57">
        <f t="shared" si="7"/>
      </c>
      <c r="G29" s="20"/>
      <c r="H29" s="56"/>
      <c r="I29" s="56"/>
      <c r="J29" s="57">
        <f t="shared" si="0"/>
      </c>
      <c r="K29" s="20"/>
      <c r="L29" s="56"/>
      <c r="M29" s="56"/>
      <c r="N29" s="57">
        <f t="shared" si="1"/>
      </c>
      <c r="O29" s="20"/>
      <c r="P29" s="56"/>
      <c r="Q29" s="56"/>
      <c r="R29" s="57">
        <f t="shared" si="2"/>
      </c>
      <c r="S29" s="20"/>
      <c r="T29" s="56"/>
      <c r="U29" s="56"/>
      <c r="V29" s="57">
        <f t="shared" si="3"/>
      </c>
      <c r="W29" s="20"/>
      <c r="X29" s="56"/>
      <c r="Y29" s="56"/>
      <c r="Z29" s="57">
        <f t="shared" si="4"/>
      </c>
      <c r="AA29" s="20"/>
      <c r="AB29" s="56"/>
      <c r="AC29" s="56"/>
      <c r="AD29" s="57">
        <f t="shared" si="5"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s="22" customFormat="1" ht="15" customHeight="1" hidden="1">
      <c r="A30" s="24"/>
      <c r="B30" s="24"/>
      <c r="C30" s="24"/>
      <c r="D30" s="24"/>
      <c r="E30" s="22">
        <f>SUM(E4:E29)</f>
        <v>1</v>
      </c>
      <c r="F30" s="24"/>
      <c r="G30" s="24"/>
      <c r="H30" s="102" t="s">
        <v>35</v>
      </c>
      <c r="I30" s="22">
        <f>SUM(I4:I29)</f>
        <v>3</v>
      </c>
      <c r="J30" s="24"/>
      <c r="K30" s="24"/>
      <c r="L30" s="24"/>
      <c r="M30" s="22">
        <f>SUM(M4:M29)</f>
        <v>2</v>
      </c>
      <c r="N30" s="24"/>
      <c r="O30" s="24"/>
      <c r="P30" s="24"/>
      <c r="Q30" s="22">
        <f>SUM(Q4:Q29)</f>
        <v>3</v>
      </c>
      <c r="R30" s="24"/>
      <c r="S30" s="24"/>
      <c r="T30" s="24"/>
      <c r="U30" s="22">
        <f>SUM(U4:U29)</f>
        <v>2</v>
      </c>
      <c r="V30" s="24"/>
      <c r="W30" s="24"/>
      <c r="X30" s="24"/>
      <c r="Y30" s="22">
        <f>SUM(Y4:Y29)</f>
        <v>1</v>
      </c>
      <c r="Z30" s="24"/>
      <c r="AA30" s="24"/>
      <c r="AB30" s="24"/>
      <c r="AC30" s="22">
        <f>SUM(AC4:AC29)</f>
        <v>1</v>
      </c>
      <c r="AD30" s="2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3:14" s="1" customFormat="1" ht="12" hidden="1">
      <c r="C31" s="25"/>
      <c r="D31" s="25" t="s">
        <v>8</v>
      </c>
      <c r="E31" s="25" t="s">
        <v>12</v>
      </c>
      <c r="F31" s="25"/>
      <c r="G31" s="25"/>
      <c r="H31" s="25" t="s">
        <v>6</v>
      </c>
      <c r="I31" s="25" t="s">
        <v>7</v>
      </c>
      <c r="J31" s="25" t="s">
        <v>11</v>
      </c>
      <c r="L31" s="25" t="s">
        <v>35</v>
      </c>
      <c r="M31" s="25"/>
      <c r="N31" s="25"/>
    </row>
    <row r="32" spans="2:14" s="1" customFormat="1" ht="12" hidden="1">
      <c r="B32" s="25">
        <f>RANK(F32,$F$32:$F$38)</f>
        <v>2</v>
      </c>
      <c r="C32" s="25" t="str">
        <f>C2</f>
        <v>ANTONIO</v>
      </c>
      <c r="D32" s="25">
        <f>F2</f>
        <v>17</v>
      </c>
      <c r="E32" s="25">
        <f>E30</f>
        <v>1</v>
      </c>
      <c r="F32" s="25">
        <f aca="true" t="shared" si="8" ref="F32:F38">D32+G32+(0.015*H32)+(0.01*L32)</f>
        <v>17.079</v>
      </c>
      <c r="G32" s="25">
        <v>0.009</v>
      </c>
      <c r="H32" s="25">
        <f>COUNTIF($D$4:$D$29,$H$31)+L32</f>
        <v>4</v>
      </c>
      <c r="I32" s="25">
        <f>COUNTIF($D$4:$D$29,$I$31)</f>
        <v>0</v>
      </c>
      <c r="J32" s="25">
        <f>COUNTIF($D$4:$D$29,$J$31)</f>
        <v>0</v>
      </c>
      <c r="L32" s="25">
        <f>COUNTIF($D$4:$D$29,$H$30)</f>
        <v>1</v>
      </c>
      <c r="M32" s="25"/>
      <c r="N32" s="25"/>
    </row>
    <row r="33" spans="2:14" s="1" customFormat="1" ht="12" hidden="1">
      <c r="B33" s="25">
        <f aca="true" t="shared" si="9" ref="B33:B38">RANK(F33,$F$32:$F$38)</f>
        <v>4</v>
      </c>
      <c r="C33" s="25" t="str">
        <f>G2</f>
        <v>PYL</v>
      </c>
      <c r="D33" s="25">
        <f>J2</f>
        <v>15</v>
      </c>
      <c r="E33" s="25">
        <f>I30</f>
        <v>3</v>
      </c>
      <c r="F33" s="25">
        <f t="shared" si="8"/>
        <v>15.052999999999999</v>
      </c>
      <c r="G33" s="25">
        <v>0.008</v>
      </c>
      <c r="H33" s="25">
        <f>COUNTIF($H$4:$H$29,$H$31)+L33</f>
        <v>3</v>
      </c>
      <c r="I33" s="25">
        <f>COUNTIF($H$4:$H$29,$I$31)</f>
        <v>0</v>
      </c>
      <c r="J33" s="25">
        <f>COUNTIF($H$4:$H$29,$J$31)</f>
        <v>1</v>
      </c>
      <c r="L33" s="25">
        <f>COUNTIF($H$4:$H$29,$H$30)</f>
        <v>0</v>
      </c>
      <c r="M33" s="25"/>
      <c r="N33" s="25"/>
    </row>
    <row r="34" spans="2:14" s="1" customFormat="1" ht="12" hidden="1">
      <c r="B34" s="25">
        <f t="shared" si="9"/>
        <v>1</v>
      </c>
      <c r="C34" s="25" t="str">
        <f>K2</f>
        <v>PIERRE</v>
      </c>
      <c r="D34" s="25">
        <f>N2</f>
        <v>18</v>
      </c>
      <c r="E34" s="25">
        <f>M30</f>
        <v>2</v>
      </c>
      <c r="F34" s="25">
        <f t="shared" si="8"/>
        <v>18.067</v>
      </c>
      <c r="G34" s="25">
        <v>0.007</v>
      </c>
      <c r="H34" s="25">
        <f>COUNTIF($L$4:$L$29,$H$31)+L34</f>
        <v>4</v>
      </c>
      <c r="I34" s="25">
        <f>COUNTIF($L$4:$L$29,$I$31)</f>
        <v>0</v>
      </c>
      <c r="J34" s="25">
        <f>COUNTIF($L$4:$L$29,$J$31)</f>
        <v>0</v>
      </c>
      <c r="L34" s="25">
        <f>COUNTIF($L$4:$L$29,$H$30)</f>
        <v>0</v>
      </c>
      <c r="M34" s="25"/>
      <c r="N34" s="25"/>
    </row>
    <row r="35" spans="2:14" s="1" customFormat="1" ht="12" hidden="1">
      <c r="B35" s="25">
        <f t="shared" si="9"/>
        <v>5</v>
      </c>
      <c r="C35" s="25" t="str">
        <f>O2</f>
        <v>BERNARD</v>
      </c>
      <c r="D35" s="25">
        <f>R2</f>
        <v>11</v>
      </c>
      <c r="E35" s="25">
        <f>Q30</f>
        <v>3</v>
      </c>
      <c r="F35" s="25">
        <f t="shared" si="8"/>
        <v>11.036</v>
      </c>
      <c r="G35" s="25">
        <v>0.006</v>
      </c>
      <c r="H35" s="25">
        <f>COUNTIF($P$4:$P$29,$H$31)+L35</f>
        <v>2</v>
      </c>
      <c r="I35" s="25">
        <f>COUNTIF($P$4:$P$29,$I$31)</f>
        <v>0</v>
      </c>
      <c r="J35" s="25">
        <f>COUNTIF($P$4:$P$29,$J$31)</f>
        <v>2</v>
      </c>
      <c r="L35" s="25">
        <f>COUNTIF($P$4:$P$29,$H$30)</f>
        <v>0</v>
      </c>
      <c r="M35" s="25"/>
      <c r="N35" s="25"/>
    </row>
    <row r="36" spans="2:14" s="1" customFormat="1" ht="12" hidden="1">
      <c r="B36" s="25">
        <f t="shared" si="9"/>
        <v>6</v>
      </c>
      <c r="C36" s="25" t="str">
        <f>S2</f>
        <v>GUILLAUME</v>
      </c>
      <c r="D36" s="25">
        <f>V2</f>
        <v>10</v>
      </c>
      <c r="E36" s="25">
        <f>U30</f>
        <v>2</v>
      </c>
      <c r="F36" s="25">
        <f t="shared" si="8"/>
        <v>10.035</v>
      </c>
      <c r="G36" s="25">
        <v>0.005</v>
      </c>
      <c r="H36" s="25">
        <f>COUNTIF($T$4:$T$29,$H$31)+L36</f>
        <v>2</v>
      </c>
      <c r="I36" s="25">
        <f>COUNTIF($T$4:$T$29,$I$31)</f>
        <v>0</v>
      </c>
      <c r="J36" s="25">
        <f>COUNTIF($T$4:$T$29,$J$31)</f>
        <v>2</v>
      </c>
      <c r="L36" s="25">
        <f>COUNTIF($T$4:$T$29,$H$30)</f>
        <v>0</v>
      </c>
      <c r="M36" s="25"/>
      <c r="N36" s="25"/>
    </row>
    <row r="37" spans="2:14" s="1" customFormat="1" ht="12" hidden="1">
      <c r="B37" s="25">
        <f t="shared" si="9"/>
        <v>7</v>
      </c>
      <c r="C37" s="25" t="str">
        <f>W2</f>
        <v>FRED</v>
      </c>
      <c r="D37" s="25">
        <f>Z2</f>
        <v>9</v>
      </c>
      <c r="E37" s="25">
        <f>Y30</f>
        <v>1</v>
      </c>
      <c r="F37" s="25">
        <f t="shared" si="8"/>
        <v>9.043999999999999</v>
      </c>
      <c r="G37" s="25">
        <v>0.004</v>
      </c>
      <c r="H37" s="25">
        <f>COUNTIF($X$4:$X$29,$H$31)+L37</f>
        <v>2</v>
      </c>
      <c r="I37" s="25">
        <f>COUNTIF($X$4:$X$29,$I$31)</f>
        <v>0</v>
      </c>
      <c r="J37" s="25">
        <f>COUNTIF($X$4:$X$29,$J$31)</f>
        <v>2</v>
      </c>
      <c r="L37" s="25">
        <f>COUNTIF($X$4:$X$29,$H$30)</f>
        <v>1</v>
      </c>
      <c r="M37" s="25"/>
      <c r="N37" s="25"/>
    </row>
    <row r="38" spans="2:14" s="1" customFormat="1" ht="12" hidden="1">
      <c r="B38" s="25">
        <f t="shared" si="9"/>
        <v>3</v>
      </c>
      <c r="C38" s="25" t="str">
        <f>AA2</f>
        <v>LES REVEL</v>
      </c>
      <c r="D38" s="25">
        <f>AD2</f>
        <v>17</v>
      </c>
      <c r="E38" s="25">
        <f>AC30</f>
        <v>1</v>
      </c>
      <c r="F38" s="25">
        <f t="shared" si="8"/>
        <v>17.063</v>
      </c>
      <c r="G38" s="25">
        <v>0.003</v>
      </c>
      <c r="H38" s="25">
        <f>COUNTIF($AB$4:$AB$29,$H$31)+L38</f>
        <v>4</v>
      </c>
      <c r="I38" s="25">
        <f>COUNTIF($AB$4:$AB$29,$I$31)</f>
        <v>0</v>
      </c>
      <c r="J38" s="25">
        <f>COUNTIF($AB$4:$AB$29,$J$31)</f>
        <v>0</v>
      </c>
      <c r="L38" s="25">
        <f>COUNTIF($AB$4:$AB$29,$H$30)</f>
        <v>0</v>
      </c>
      <c r="M38" s="25"/>
      <c r="N38" s="25"/>
    </row>
    <row r="39" s="1" customFormat="1" ht="12"/>
    <row r="40" s="1" customFormat="1" ht="12.75" thickBot="1"/>
    <row r="41" spans="2:26" s="1" customFormat="1" ht="12.75" thickBot="1">
      <c r="B41" s="26"/>
      <c r="C41" s="58" t="s">
        <v>14</v>
      </c>
      <c r="D41" s="72"/>
      <c r="E41" s="65"/>
      <c r="F41" s="104" t="s">
        <v>8</v>
      </c>
      <c r="G41" s="28" t="s">
        <v>15</v>
      </c>
      <c r="H41" s="104" t="s">
        <v>6</v>
      </c>
      <c r="I41" s="27" t="s">
        <v>7</v>
      </c>
      <c r="J41" s="29" t="s">
        <v>11</v>
      </c>
      <c r="K41" s="103" t="s">
        <v>36</v>
      </c>
      <c r="L41" s="29" t="s">
        <v>37</v>
      </c>
      <c r="O41" s="79" t="s">
        <v>16</v>
      </c>
      <c r="P41" s="81" t="s">
        <v>19</v>
      </c>
      <c r="Q41" s="80"/>
      <c r="R41" s="82" t="s">
        <v>20</v>
      </c>
      <c r="S41" s="79" t="s">
        <v>18</v>
      </c>
      <c r="T41" s="81" t="s">
        <v>19</v>
      </c>
      <c r="U41" s="80"/>
      <c r="V41" s="82" t="s">
        <v>20</v>
      </c>
      <c r="W41" s="79" t="s">
        <v>21</v>
      </c>
      <c r="X41" s="81" t="s">
        <v>19</v>
      </c>
      <c r="Y41" s="80"/>
      <c r="Z41" s="82" t="s">
        <v>20</v>
      </c>
    </row>
    <row r="42" spans="1:26" s="1" customFormat="1" ht="12">
      <c r="A42" s="30">
        <v>1</v>
      </c>
      <c r="B42" s="31">
        <v>1</v>
      </c>
      <c r="C42" s="59" t="str">
        <f>INDEX($C$32:$C$38,MATCH(A42,$B$32:$B$38,0),1)</f>
        <v>PIERRE</v>
      </c>
      <c r="D42" s="73"/>
      <c r="E42" s="66"/>
      <c r="F42" s="33">
        <f>INDEX($F$32:$F$38,MATCH(A42,$B$32:$B$38,0),1)</f>
        <v>18.067</v>
      </c>
      <c r="G42" s="32">
        <f>INDEX($E$32:$E$38,MATCH($A42,$B$32:$B$38,0),1)</f>
        <v>2</v>
      </c>
      <c r="H42" s="105">
        <f>INDEX(H$32:H$38,MATCH($A42,$B$32:$B$38,0),1)</f>
        <v>4</v>
      </c>
      <c r="I42" s="34">
        <f aca="true" t="shared" si="10" ref="I42:J48">INDEX(I$32:I$38,MATCH($A42,$B$32:$B$38,0),1)</f>
        <v>0</v>
      </c>
      <c r="J42" s="35">
        <f t="shared" si="10"/>
        <v>0</v>
      </c>
      <c r="K42" s="112">
        <f>INDEX(L$32:L$38,MATCH($A42,$B$32:$B$38,0),1)</f>
        <v>0</v>
      </c>
      <c r="L42" s="35">
        <f>SUM(H42:J42)</f>
        <v>4</v>
      </c>
      <c r="O42" s="99"/>
      <c r="P42" s="100"/>
      <c r="Q42" s="100"/>
      <c r="R42" s="101"/>
      <c r="S42" s="99"/>
      <c r="T42" s="100"/>
      <c r="U42" s="100"/>
      <c r="V42" s="101"/>
      <c r="W42" s="99"/>
      <c r="X42" s="100"/>
      <c r="Y42" s="100"/>
      <c r="Z42" s="101"/>
    </row>
    <row r="43" spans="1:26" s="1" customFormat="1" ht="12">
      <c r="A43" s="30">
        <v>2</v>
      </c>
      <c r="B43" s="119">
        <v>2</v>
      </c>
      <c r="C43" s="60" t="str">
        <f aca="true" t="shared" si="11" ref="C43:C48">INDEX($C$32:$C$38,MATCH(A43,$B$32:$B$38,0),1)</f>
        <v>ANTONIO</v>
      </c>
      <c r="D43" s="74"/>
      <c r="E43" s="67"/>
      <c r="F43" s="37">
        <f aca="true" t="shared" si="12" ref="F43:F48">INDEX($F$32:$F$38,MATCH(A43,$B$32:$B$38,0),1)</f>
        <v>17.079</v>
      </c>
      <c r="G43" s="36">
        <f aca="true" t="shared" si="13" ref="G43:G48">INDEX($E$32:$E$38,MATCH($A43,$B$32:$B$38,0),1)</f>
        <v>1</v>
      </c>
      <c r="H43" s="106">
        <f aca="true" t="shared" si="14" ref="H43:H48">INDEX(H$32:H$38,MATCH($A43,$B$32:$B$38,0),1)</f>
        <v>4</v>
      </c>
      <c r="I43" s="38">
        <f t="shared" si="10"/>
        <v>0</v>
      </c>
      <c r="J43" s="39">
        <f t="shared" si="10"/>
        <v>0</v>
      </c>
      <c r="K43" s="113">
        <f aca="true" t="shared" si="15" ref="K43:K48">INDEX(L$32:L$38,MATCH($A43,$B$32:$B$38,0),1)</f>
        <v>1</v>
      </c>
      <c r="L43" s="39">
        <f aca="true" t="shared" si="16" ref="L43:L48">SUM(H43:J43)</f>
        <v>4</v>
      </c>
      <c r="O43" s="93">
        <f>IF($D$29="","",$C$44)</f>
      </c>
      <c r="P43" s="94"/>
      <c r="Q43" s="94"/>
      <c r="R43" s="95"/>
      <c r="S43" s="93"/>
      <c r="T43" s="94"/>
      <c r="U43" s="94"/>
      <c r="V43" s="95"/>
      <c r="W43" s="93"/>
      <c r="X43" s="94"/>
      <c r="Y43" s="94"/>
      <c r="Z43" s="95"/>
    </row>
    <row r="44" spans="1:26" s="1" customFormat="1" ht="12.75" thickBot="1">
      <c r="A44" s="30">
        <v>3</v>
      </c>
      <c r="B44" s="120">
        <v>3</v>
      </c>
      <c r="C44" s="61" t="str">
        <f t="shared" si="11"/>
        <v>LES REVEL</v>
      </c>
      <c r="D44" s="75"/>
      <c r="E44" s="68"/>
      <c r="F44" s="41">
        <f t="shared" si="12"/>
        <v>17.063</v>
      </c>
      <c r="G44" s="40">
        <f t="shared" si="13"/>
        <v>1</v>
      </c>
      <c r="H44" s="107">
        <f t="shared" si="14"/>
        <v>4</v>
      </c>
      <c r="I44" s="42">
        <f t="shared" si="10"/>
        <v>0</v>
      </c>
      <c r="J44" s="43">
        <f t="shared" si="10"/>
        <v>0</v>
      </c>
      <c r="K44" s="114">
        <f t="shared" si="15"/>
        <v>0</v>
      </c>
      <c r="L44" s="43">
        <f t="shared" si="16"/>
        <v>4</v>
      </c>
      <c r="O44" s="96">
        <f>IF($D$29="","",$C$47)</f>
      </c>
      <c r="P44" s="97"/>
      <c r="Q44" s="97"/>
      <c r="R44" s="98"/>
      <c r="S44" s="96"/>
      <c r="T44" s="97"/>
      <c r="U44" s="97"/>
      <c r="V44" s="98"/>
      <c r="W44" s="96"/>
      <c r="X44" s="97"/>
      <c r="Y44" s="97"/>
      <c r="Z44" s="98"/>
    </row>
    <row r="45" spans="1:26" s="1" customFormat="1" ht="12.75" thickBot="1">
      <c r="A45" s="30">
        <v>4</v>
      </c>
      <c r="B45" s="121">
        <v>4</v>
      </c>
      <c r="C45" s="62" t="str">
        <f t="shared" si="11"/>
        <v>PYL</v>
      </c>
      <c r="D45" s="76"/>
      <c r="E45" s="69"/>
      <c r="F45" s="45">
        <f t="shared" si="12"/>
        <v>15.052999999999999</v>
      </c>
      <c r="G45" s="44">
        <f t="shared" si="13"/>
        <v>3</v>
      </c>
      <c r="H45" s="108">
        <f t="shared" si="14"/>
        <v>3</v>
      </c>
      <c r="I45" s="46">
        <f t="shared" si="10"/>
        <v>0</v>
      </c>
      <c r="J45" s="47">
        <f t="shared" si="10"/>
        <v>1</v>
      </c>
      <c r="K45" s="115">
        <f t="shared" si="15"/>
        <v>0</v>
      </c>
      <c r="L45" s="47">
        <f t="shared" si="16"/>
        <v>4</v>
      </c>
      <c r="O45" s="99"/>
      <c r="P45" s="100"/>
      <c r="Q45" s="100"/>
      <c r="R45" s="101"/>
      <c r="S45" s="99"/>
      <c r="T45" s="100"/>
      <c r="U45" s="100"/>
      <c r="V45" s="101"/>
      <c r="W45" s="134" t="s">
        <v>22</v>
      </c>
      <c r="X45" s="135"/>
      <c r="Y45" s="135"/>
      <c r="Z45" s="136"/>
    </row>
    <row r="46" spans="1:26" s="1" customFormat="1" ht="12" customHeight="1">
      <c r="A46" s="30">
        <v>5</v>
      </c>
      <c r="B46" s="122">
        <v>5</v>
      </c>
      <c r="C46" s="63" t="str">
        <f t="shared" si="11"/>
        <v>BERNARD</v>
      </c>
      <c r="D46" s="77"/>
      <c r="E46" s="70"/>
      <c r="F46" s="49">
        <f t="shared" si="12"/>
        <v>11.036</v>
      </c>
      <c r="G46" s="48">
        <f t="shared" si="13"/>
        <v>3</v>
      </c>
      <c r="H46" s="109">
        <f t="shared" si="14"/>
        <v>2</v>
      </c>
      <c r="I46" s="50">
        <f t="shared" si="10"/>
        <v>0</v>
      </c>
      <c r="J46" s="51">
        <f t="shared" si="10"/>
        <v>2</v>
      </c>
      <c r="K46" s="116">
        <f t="shared" si="15"/>
        <v>0</v>
      </c>
      <c r="L46" s="51">
        <f t="shared" si="16"/>
        <v>4</v>
      </c>
      <c r="O46" s="93">
        <f>IF($D$29="","",$C$45)</f>
      </c>
      <c r="P46" s="94"/>
      <c r="Q46" s="94"/>
      <c r="R46" s="95"/>
      <c r="S46" s="93"/>
      <c r="T46" s="94"/>
      <c r="U46" s="94"/>
      <c r="V46" s="95"/>
      <c r="W46" s="125"/>
      <c r="X46" s="126"/>
      <c r="Y46" s="126"/>
      <c r="Z46" s="127"/>
    </row>
    <row r="47" spans="1:26" s="1" customFormat="1" ht="12" customHeight="1">
      <c r="A47" s="30">
        <v>6</v>
      </c>
      <c r="B47" s="123">
        <v>6</v>
      </c>
      <c r="C47" s="64" t="str">
        <f t="shared" si="11"/>
        <v>GUILLAUME</v>
      </c>
      <c r="D47" s="78"/>
      <c r="E47" s="71"/>
      <c r="F47" s="53">
        <f t="shared" si="12"/>
        <v>10.035</v>
      </c>
      <c r="G47" s="52">
        <f t="shared" si="13"/>
        <v>2</v>
      </c>
      <c r="H47" s="110">
        <f t="shared" si="14"/>
        <v>2</v>
      </c>
      <c r="I47" s="54">
        <f t="shared" si="10"/>
        <v>0</v>
      </c>
      <c r="J47" s="55">
        <f t="shared" si="10"/>
        <v>2</v>
      </c>
      <c r="K47" s="117">
        <f t="shared" si="15"/>
        <v>0</v>
      </c>
      <c r="L47" s="55">
        <f t="shared" si="16"/>
        <v>4</v>
      </c>
      <c r="O47" s="93">
        <f>IF($D$29="","",$C$46)</f>
      </c>
      <c r="P47" s="94"/>
      <c r="Q47" s="94"/>
      <c r="R47" s="95"/>
      <c r="S47" s="96"/>
      <c r="T47" s="97"/>
      <c r="U47" s="97"/>
      <c r="V47" s="98"/>
      <c r="W47" s="128"/>
      <c r="X47" s="129"/>
      <c r="Y47" s="129"/>
      <c r="Z47" s="130"/>
    </row>
    <row r="48" spans="1:26" s="1" customFormat="1" ht="12.75" customHeight="1" thickBot="1">
      <c r="A48" s="30">
        <v>7</v>
      </c>
      <c r="B48" s="124">
        <v>7</v>
      </c>
      <c r="C48" s="84" t="str">
        <f t="shared" si="11"/>
        <v>FRED</v>
      </c>
      <c r="D48" s="85"/>
      <c r="E48" s="86"/>
      <c r="F48" s="87">
        <f t="shared" si="12"/>
        <v>9.043999999999999</v>
      </c>
      <c r="G48" s="88">
        <f t="shared" si="13"/>
        <v>1</v>
      </c>
      <c r="H48" s="111">
        <f t="shared" si="14"/>
        <v>2</v>
      </c>
      <c r="I48" s="89">
        <f t="shared" si="10"/>
        <v>0</v>
      </c>
      <c r="J48" s="90">
        <f t="shared" si="10"/>
        <v>2</v>
      </c>
      <c r="K48" s="118">
        <f t="shared" si="15"/>
        <v>1</v>
      </c>
      <c r="L48" s="90">
        <f t="shared" si="16"/>
        <v>4</v>
      </c>
      <c r="O48" s="92" t="s">
        <v>23</v>
      </c>
      <c r="P48" s="91"/>
      <c r="Q48" s="91"/>
      <c r="R48" s="83"/>
      <c r="S48" s="92" t="s">
        <v>24</v>
      </c>
      <c r="T48" s="91"/>
      <c r="U48" s="91"/>
      <c r="V48" s="83"/>
      <c r="W48" s="131"/>
      <c r="X48" s="132"/>
      <c r="Y48" s="132"/>
      <c r="Z48" s="133"/>
    </row>
    <row r="49" s="1" customFormat="1" ht="12">
      <c r="A49" s="30"/>
    </row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</sheetData>
  <sheetProtection password="EA66" sheet="1" objects="1" scenarios="1"/>
  <mergeCells count="10">
    <mergeCell ref="W46:Z48"/>
    <mergeCell ref="W45:Z45"/>
    <mergeCell ref="W2:Y2"/>
    <mergeCell ref="AA2:AC2"/>
    <mergeCell ref="A4:A29"/>
    <mergeCell ref="C2:E2"/>
    <mergeCell ref="G2:I2"/>
    <mergeCell ref="K2:M2"/>
    <mergeCell ref="O2:Q2"/>
    <mergeCell ref="S2:U2"/>
  </mergeCells>
  <conditionalFormatting sqref="C4">
    <cfRule type="expression" priority="103" dxfId="3" stopIfTrue="1">
      <formula>Pronos!D4="Ge"</formula>
    </cfRule>
  </conditionalFormatting>
  <conditionalFormatting sqref="C4">
    <cfRule type="expression" priority="95" dxfId="2" stopIfTrue="1">
      <formula>Pronos!F4=0</formula>
    </cfRule>
  </conditionalFormatting>
  <conditionalFormatting sqref="F4">
    <cfRule type="expression" priority="82" dxfId="1">
      <formula>Pronos!F4=5</formula>
    </cfRule>
  </conditionalFormatting>
  <conditionalFormatting sqref="C4">
    <cfRule type="expression" priority="81" dxfId="0">
      <formula>Pronos!F4=1</formula>
    </cfRule>
  </conditionalFormatting>
  <conditionalFormatting sqref="C5">
    <cfRule type="expression" priority="80" dxfId="3" stopIfTrue="1">
      <formula>Pronos!D5="Ge"</formula>
    </cfRule>
  </conditionalFormatting>
  <conditionalFormatting sqref="C5">
    <cfRule type="expression" priority="79" dxfId="2" stopIfTrue="1">
      <formula>Pronos!F5=0</formula>
    </cfRule>
  </conditionalFormatting>
  <conditionalFormatting sqref="F5">
    <cfRule type="expression" priority="78" dxfId="1">
      <formula>Pronos!F5=5</formula>
    </cfRule>
  </conditionalFormatting>
  <conditionalFormatting sqref="C5">
    <cfRule type="expression" priority="77" dxfId="0">
      <formula>Pronos!F5=1</formula>
    </cfRule>
  </conditionalFormatting>
  <conditionalFormatting sqref="C6:C29">
    <cfRule type="expression" priority="76" dxfId="3" stopIfTrue="1">
      <formula>Pronos!D6="Ge"</formula>
    </cfRule>
  </conditionalFormatting>
  <conditionalFormatting sqref="C6:C29">
    <cfRule type="expression" priority="75" dxfId="2" stopIfTrue="1">
      <formula>Pronos!F6=0</formula>
    </cfRule>
  </conditionalFormatting>
  <conditionalFormatting sqref="F6:F29">
    <cfRule type="expression" priority="74" dxfId="1">
      <formula>Pronos!F6=5</formula>
    </cfRule>
  </conditionalFormatting>
  <conditionalFormatting sqref="C6:C29">
    <cfRule type="expression" priority="73" dxfId="0">
      <formula>Pronos!F6=1</formula>
    </cfRule>
  </conditionalFormatting>
  <conditionalFormatting sqref="G4">
    <cfRule type="expression" priority="72" dxfId="3" stopIfTrue="1">
      <formula>Pronos!H4="Ge"</formula>
    </cfRule>
  </conditionalFormatting>
  <conditionalFormatting sqref="G4">
    <cfRule type="expression" priority="71" dxfId="2" stopIfTrue="1">
      <formula>Pronos!J4=0</formula>
    </cfRule>
  </conditionalFormatting>
  <conditionalFormatting sqref="J4">
    <cfRule type="expression" priority="70" dxfId="1">
      <formula>Pronos!J4=5</formula>
    </cfRule>
  </conditionalFormatting>
  <conditionalFormatting sqref="G4">
    <cfRule type="expression" priority="69" dxfId="0">
      <formula>Pronos!J4=1</formula>
    </cfRule>
  </conditionalFormatting>
  <conditionalFormatting sqref="G5">
    <cfRule type="expression" priority="68" dxfId="3" stopIfTrue="1">
      <formula>Pronos!H5="Ge"</formula>
    </cfRule>
  </conditionalFormatting>
  <conditionalFormatting sqref="G5">
    <cfRule type="expression" priority="67" dxfId="2" stopIfTrue="1">
      <formula>Pronos!J5=0</formula>
    </cfRule>
  </conditionalFormatting>
  <conditionalFormatting sqref="J5">
    <cfRule type="expression" priority="66" dxfId="1">
      <formula>Pronos!J5=5</formula>
    </cfRule>
  </conditionalFormatting>
  <conditionalFormatting sqref="G5">
    <cfRule type="expression" priority="65" dxfId="0">
      <formula>Pronos!J5=1</formula>
    </cfRule>
  </conditionalFormatting>
  <conditionalFormatting sqref="G6:G29">
    <cfRule type="expression" priority="64" dxfId="3" stopIfTrue="1">
      <formula>Pronos!H6="Ge"</formula>
    </cfRule>
  </conditionalFormatting>
  <conditionalFormatting sqref="G6:G29">
    <cfRule type="expression" priority="63" dxfId="2" stopIfTrue="1">
      <formula>Pronos!J6=0</formula>
    </cfRule>
  </conditionalFormatting>
  <conditionalFormatting sqref="J6:J29">
    <cfRule type="expression" priority="62" dxfId="1">
      <formula>Pronos!J6=5</formula>
    </cfRule>
  </conditionalFormatting>
  <conditionalFormatting sqref="G6:G29">
    <cfRule type="expression" priority="61" dxfId="0">
      <formula>Pronos!J6=1</formula>
    </cfRule>
  </conditionalFormatting>
  <conditionalFormatting sqref="K4">
    <cfRule type="expression" priority="60" dxfId="3" stopIfTrue="1">
      <formula>Pronos!L4="Ge"</formula>
    </cfRule>
  </conditionalFormatting>
  <conditionalFormatting sqref="K4">
    <cfRule type="expression" priority="59" dxfId="2" stopIfTrue="1">
      <formula>Pronos!N4=0</formula>
    </cfRule>
  </conditionalFormatting>
  <conditionalFormatting sqref="N4">
    <cfRule type="expression" priority="58" dxfId="1">
      <formula>Pronos!N4=5</formula>
    </cfRule>
  </conditionalFormatting>
  <conditionalFormatting sqref="K4">
    <cfRule type="expression" priority="57" dxfId="0">
      <formula>Pronos!N4=1</formula>
    </cfRule>
  </conditionalFormatting>
  <conditionalFormatting sqref="K5">
    <cfRule type="expression" priority="56" dxfId="3" stopIfTrue="1">
      <formula>Pronos!L5="Ge"</formula>
    </cfRule>
  </conditionalFormatting>
  <conditionalFormatting sqref="K5">
    <cfRule type="expression" priority="55" dxfId="2" stopIfTrue="1">
      <formula>Pronos!N5=0</formula>
    </cfRule>
  </conditionalFormatting>
  <conditionalFormatting sqref="N5">
    <cfRule type="expression" priority="54" dxfId="1">
      <formula>Pronos!N5=5</formula>
    </cfRule>
  </conditionalFormatting>
  <conditionalFormatting sqref="K5">
    <cfRule type="expression" priority="53" dxfId="0">
      <formula>Pronos!N5=1</formula>
    </cfRule>
  </conditionalFormatting>
  <conditionalFormatting sqref="K6:K29">
    <cfRule type="expression" priority="52" dxfId="3" stopIfTrue="1">
      <formula>Pronos!L6="Ge"</formula>
    </cfRule>
  </conditionalFormatting>
  <conditionalFormatting sqref="K6:K29">
    <cfRule type="expression" priority="51" dxfId="2" stopIfTrue="1">
      <formula>Pronos!N6=0</formula>
    </cfRule>
  </conditionalFormatting>
  <conditionalFormatting sqref="N6:N29">
    <cfRule type="expression" priority="50" dxfId="1">
      <formula>Pronos!N6=5</formula>
    </cfRule>
  </conditionalFormatting>
  <conditionalFormatting sqref="K6:K29">
    <cfRule type="expression" priority="49" dxfId="0">
      <formula>Pronos!N6=1</formula>
    </cfRule>
  </conditionalFormatting>
  <conditionalFormatting sqref="O4">
    <cfRule type="expression" priority="48" dxfId="3" stopIfTrue="1">
      <formula>Pronos!P4="Ge"</formula>
    </cfRule>
  </conditionalFormatting>
  <conditionalFormatting sqref="O4">
    <cfRule type="expression" priority="47" dxfId="2" stopIfTrue="1">
      <formula>Pronos!R4=0</formula>
    </cfRule>
  </conditionalFormatting>
  <conditionalFormatting sqref="R4">
    <cfRule type="expression" priority="46" dxfId="1">
      <formula>Pronos!R4=5</formula>
    </cfRule>
  </conditionalFormatting>
  <conditionalFormatting sqref="O4">
    <cfRule type="expression" priority="45" dxfId="0">
      <formula>Pronos!R4=1</formula>
    </cfRule>
  </conditionalFormatting>
  <conditionalFormatting sqref="O5">
    <cfRule type="expression" priority="44" dxfId="3" stopIfTrue="1">
      <formula>Pronos!P5="Ge"</formula>
    </cfRule>
  </conditionalFormatting>
  <conditionalFormatting sqref="O5">
    <cfRule type="expression" priority="43" dxfId="2" stopIfTrue="1">
      <formula>Pronos!R5=0</formula>
    </cfRule>
  </conditionalFormatting>
  <conditionalFormatting sqref="R5">
    <cfRule type="expression" priority="42" dxfId="1">
      <formula>Pronos!R5=5</formula>
    </cfRule>
  </conditionalFormatting>
  <conditionalFormatting sqref="O5">
    <cfRule type="expression" priority="41" dxfId="0">
      <formula>Pronos!R5=1</formula>
    </cfRule>
  </conditionalFormatting>
  <conditionalFormatting sqref="O6:O29">
    <cfRule type="expression" priority="40" dxfId="3" stopIfTrue="1">
      <formula>Pronos!P6="Ge"</formula>
    </cfRule>
  </conditionalFormatting>
  <conditionalFormatting sqref="O6:O29">
    <cfRule type="expression" priority="39" dxfId="2" stopIfTrue="1">
      <formula>Pronos!R6=0</formula>
    </cfRule>
  </conditionalFormatting>
  <conditionalFormatting sqref="R6:R29">
    <cfRule type="expression" priority="38" dxfId="1">
      <formula>Pronos!R6=5</formula>
    </cfRule>
  </conditionalFormatting>
  <conditionalFormatting sqref="O6:O29">
    <cfRule type="expression" priority="37" dxfId="0">
      <formula>Pronos!R6=1</formula>
    </cfRule>
  </conditionalFormatting>
  <conditionalFormatting sqref="S4">
    <cfRule type="expression" priority="36" dxfId="3" stopIfTrue="1">
      <formula>Pronos!T4="Ge"</formula>
    </cfRule>
  </conditionalFormatting>
  <conditionalFormatting sqref="S4">
    <cfRule type="expression" priority="35" dxfId="2" stopIfTrue="1">
      <formula>Pronos!V4=0</formula>
    </cfRule>
  </conditionalFormatting>
  <conditionalFormatting sqref="V4">
    <cfRule type="expression" priority="34" dxfId="1">
      <formula>Pronos!V4=5</formula>
    </cfRule>
  </conditionalFormatting>
  <conditionalFormatting sqref="S4">
    <cfRule type="expression" priority="33" dxfId="0">
      <formula>Pronos!V4=1</formula>
    </cfRule>
  </conditionalFormatting>
  <conditionalFormatting sqref="S5">
    <cfRule type="expression" priority="32" dxfId="3" stopIfTrue="1">
      <formula>Pronos!T5="Ge"</formula>
    </cfRule>
  </conditionalFormatting>
  <conditionalFormatting sqref="S5">
    <cfRule type="expression" priority="31" dxfId="2" stopIfTrue="1">
      <formula>Pronos!V5=0</formula>
    </cfRule>
  </conditionalFormatting>
  <conditionalFormatting sqref="V5">
    <cfRule type="expression" priority="30" dxfId="1">
      <formula>Pronos!V5=5</formula>
    </cfRule>
  </conditionalFormatting>
  <conditionalFormatting sqref="S5">
    <cfRule type="expression" priority="29" dxfId="0">
      <formula>Pronos!V5=1</formula>
    </cfRule>
  </conditionalFormatting>
  <conditionalFormatting sqref="S6:S29">
    <cfRule type="expression" priority="28" dxfId="3" stopIfTrue="1">
      <formula>Pronos!T6="Ge"</formula>
    </cfRule>
  </conditionalFormatting>
  <conditionalFormatting sqref="S6:S29">
    <cfRule type="expression" priority="27" dxfId="2" stopIfTrue="1">
      <formula>Pronos!V6=0</formula>
    </cfRule>
  </conditionalFormatting>
  <conditionalFormatting sqref="V6:V29">
    <cfRule type="expression" priority="26" dxfId="1">
      <formula>Pronos!V6=5</formula>
    </cfRule>
  </conditionalFormatting>
  <conditionalFormatting sqref="S6:S29">
    <cfRule type="expression" priority="25" dxfId="0">
      <formula>Pronos!V6=1</formula>
    </cfRule>
  </conditionalFormatting>
  <conditionalFormatting sqref="W4">
    <cfRule type="expression" priority="24" dxfId="3" stopIfTrue="1">
      <formula>Pronos!X4="Ge"</formula>
    </cfRule>
  </conditionalFormatting>
  <conditionalFormatting sqref="W4">
    <cfRule type="expression" priority="23" dxfId="2" stopIfTrue="1">
      <formula>Pronos!Z4=0</formula>
    </cfRule>
  </conditionalFormatting>
  <conditionalFormatting sqref="Z4">
    <cfRule type="expression" priority="22" dxfId="1">
      <formula>Pronos!Z4=5</formula>
    </cfRule>
  </conditionalFormatting>
  <conditionalFormatting sqref="W4">
    <cfRule type="expression" priority="21" dxfId="0">
      <formula>Pronos!Z4=1</formula>
    </cfRule>
  </conditionalFormatting>
  <conditionalFormatting sqref="W5">
    <cfRule type="expression" priority="20" dxfId="3" stopIfTrue="1">
      <formula>Pronos!X5="Ge"</formula>
    </cfRule>
  </conditionalFormatting>
  <conditionalFormatting sqref="W5">
    <cfRule type="expression" priority="19" dxfId="2" stopIfTrue="1">
      <formula>Pronos!Z5=0</formula>
    </cfRule>
  </conditionalFormatting>
  <conditionalFormatting sqref="Z5">
    <cfRule type="expression" priority="18" dxfId="1">
      <formula>Pronos!Z5=5</formula>
    </cfRule>
  </conditionalFormatting>
  <conditionalFormatting sqref="W5">
    <cfRule type="expression" priority="17" dxfId="0">
      <formula>Pronos!Z5=1</formula>
    </cfRule>
  </conditionalFormatting>
  <conditionalFormatting sqref="W6:W29">
    <cfRule type="expression" priority="16" dxfId="3" stopIfTrue="1">
      <formula>Pronos!X6="Ge"</formula>
    </cfRule>
  </conditionalFormatting>
  <conditionalFormatting sqref="W6:W29">
    <cfRule type="expression" priority="15" dxfId="2" stopIfTrue="1">
      <formula>Pronos!Z6=0</formula>
    </cfRule>
  </conditionalFormatting>
  <conditionalFormatting sqref="Z6:Z29">
    <cfRule type="expression" priority="14" dxfId="1">
      <formula>Pronos!Z6=5</formula>
    </cfRule>
  </conditionalFormatting>
  <conditionalFormatting sqref="W6:W29">
    <cfRule type="expression" priority="13" dxfId="0">
      <formula>Pronos!Z6=1</formula>
    </cfRule>
  </conditionalFormatting>
  <conditionalFormatting sqref="AA4">
    <cfRule type="expression" priority="12" dxfId="3" stopIfTrue="1">
      <formula>Pronos!AB4="Ge"</formula>
    </cfRule>
  </conditionalFormatting>
  <conditionalFormatting sqref="AA4">
    <cfRule type="expression" priority="11" dxfId="2" stopIfTrue="1">
      <formula>Pronos!AD4=0</formula>
    </cfRule>
  </conditionalFormatting>
  <conditionalFormatting sqref="AD4">
    <cfRule type="expression" priority="10" dxfId="1">
      <formula>Pronos!AD4=5</formula>
    </cfRule>
  </conditionalFormatting>
  <conditionalFormatting sqref="AA4">
    <cfRule type="expression" priority="9" dxfId="0">
      <formula>Pronos!AD4=1</formula>
    </cfRule>
  </conditionalFormatting>
  <conditionalFormatting sqref="AA5">
    <cfRule type="expression" priority="8" dxfId="3" stopIfTrue="1">
      <formula>Pronos!AB5="Ge"</formula>
    </cfRule>
  </conditionalFormatting>
  <conditionalFormatting sqref="AA5">
    <cfRule type="expression" priority="7" dxfId="2" stopIfTrue="1">
      <formula>Pronos!AD5=0</formula>
    </cfRule>
  </conditionalFormatting>
  <conditionalFormatting sqref="AD5">
    <cfRule type="expression" priority="6" dxfId="1">
      <formula>Pronos!AD5=5</formula>
    </cfRule>
  </conditionalFormatting>
  <conditionalFormatting sqref="AA5">
    <cfRule type="expression" priority="5" dxfId="0">
      <formula>Pronos!AD5=1</formula>
    </cfRule>
  </conditionalFormatting>
  <conditionalFormatting sqref="AA6:AA29">
    <cfRule type="expression" priority="4" dxfId="3" stopIfTrue="1">
      <formula>Pronos!AB6="Ge"</formula>
    </cfRule>
  </conditionalFormatting>
  <conditionalFormatting sqref="AA6:AA29">
    <cfRule type="expression" priority="3" dxfId="2" stopIfTrue="1">
      <formula>Pronos!AD6=0</formula>
    </cfRule>
  </conditionalFormatting>
  <conditionalFormatting sqref="AD6:AD29">
    <cfRule type="expression" priority="2" dxfId="1">
      <formula>Pronos!AD6=5</formula>
    </cfRule>
  </conditionalFormatting>
  <conditionalFormatting sqref="AA6:AA29">
    <cfRule type="expression" priority="1" dxfId="0">
      <formula>Pronos!AD6=1</formula>
    </cfRule>
  </conditionalFormatting>
  <printOptions/>
  <pageMargins left="0.41" right="0.26" top="0.6" bottom="0.43" header="0.21" footer="0.19"/>
  <pageSetup fitToWidth="3" horizontalDpi="600" verticalDpi="600" orientation="landscape" paperSize="9" scale="85"/>
  <headerFooter alignWithMargins="0">
    <oddHeader>&amp;C&amp;"Arial,Gras italique"&amp;14PRONOSTICS du TOP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pere31a</dc:creator>
  <cp:keywords/>
  <dc:description/>
  <cp:lastModifiedBy>Antonio Pereira</cp:lastModifiedBy>
  <cp:lastPrinted>2011-12-30T11:27:54Z</cp:lastPrinted>
  <dcterms:created xsi:type="dcterms:W3CDTF">2006-09-21T16:08:24Z</dcterms:created>
  <dcterms:modified xsi:type="dcterms:W3CDTF">2014-09-06T21:36:34Z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1149614728</vt:i4>
  </property>
  <property fmtid="{D5CDD505-2E9C-101B-9397-08002B2CF9AE}" pid="3" name="_EmailSubject">
    <vt:lpwstr>USO</vt:lpwstr>
  </property>
  <property fmtid="{D5CDD505-2E9C-101B-9397-08002B2CF9AE}" pid="4" name="_AuthorEmail">
    <vt:lpwstr>Antonio.PEREIRA@cetelem.fr</vt:lpwstr>
  </property>
  <property fmtid="{D5CDD505-2E9C-101B-9397-08002B2CF9AE}" pid="5" name="_AuthorEmailDisplayName">
    <vt:lpwstr>PEREIRA Antonio</vt:lpwstr>
  </property>
  <property fmtid="{D5CDD505-2E9C-101B-9397-08002B2CF9AE}" pid="6" name="_PreviousAdHocReviewCycleID">
    <vt:i4>1149614728</vt:i4>
  </property>
  <property fmtid="{D5CDD505-2E9C-101B-9397-08002B2CF9AE}" pid="7" name="_ReviewingToolsShownOnce">
    <vt:lpwstr/>
  </property>
</Properties>
</file>