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4" i="1"/>
  <c r="E21" l="1"/>
  <c r="C15" i="2"/>
  <c r="D15" s="1"/>
  <c r="C11"/>
  <c r="D11" s="1"/>
  <c r="C8"/>
  <c r="D14"/>
  <c r="D13"/>
  <c r="D10"/>
  <c r="D9"/>
  <c r="B12"/>
  <c r="D7"/>
  <c r="D6"/>
  <c r="D3"/>
  <c r="C12" l="1"/>
  <c r="D12" s="1"/>
  <c r="B16"/>
  <c r="D8"/>
  <c r="G21" i="1" l="1"/>
  <c r="E16"/>
  <c r="G17"/>
  <c r="E9"/>
  <c r="G4"/>
  <c r="G16" s="1"/>
  <c r="E28" l="1"/>
  <c r="I28" s="1"/>
  <c r="G28"/>
  <c r="D4" i="2" l="1"/>
  <c r="C5"/>
  <c r="D5" s="1"/>
  <c r="C16" l="1"/>
  <c r="D16" s="1"/>
</calcChain>
</file>

<file path=xl/sharedStrings.xml><?xml version="1.0" encoding="utf-8"?>
<sst xmlns="http://schemas.openxmlformats.org/spreadsheetml/2006/main" count="84" uniqueCount="77">
  <si>
    <t>ACTIF</t>
  </si>
  <si>
    <t>PASSIF</t>
  </si>
  <si>
    <r>
      <t xml:space="preserve">ACTIF IMMOBILISé </t>
    </r>
    <r>
      <rPr>
        <b/>
        <sz val="11"/>
        <color theme="1"/>
        <rFont val="Calibri"/>
        <family val="2"/>
        <scheme val="minor"/>
      </rPr>
      <t xml:space="preserve">  (1)</t>
    </r>
  </si>
  <si>
    <t>CAPITAUX PROPRES</t>
  </si>
  <si>
    <t>Immobilisation incorporelles</t>
  </si>
  <si>
    <t>Capital social</t>
  </si>
  <si>
    <t xml:space="preserve"> Prime d’émission</t>
  </si>
  <si>
    <t>Immobilisation financiéres</t>
  </si>
  <si>
    <t xml:space="preserve"> Réserves légales</t>
  </si>
  <si>
    <t xml:space="preserve"> Résultat de l’exercice</t>
  </si>
  <si>
    <t>ACTIF CIRCULANT D'EXPLOITATION</t>
  </si>
  <si>
    <t>Subventions d’investissement</t>
  </si>
  <si>
    <t>Stocks</t>
  </si>
  <si>
    <t>Provision réglementée</t>
  </si>
  <si>
    <t>Provisions durables pour risques et charges</t>
  </si>
  <si>
    <t>Charges constatées d’avance  (5)</t>
  </si>
  <si>
    <t>ACTIF CIRCULANT HORS EXPLOITATION</t>
  </si>
  <si>
    <t>FINANCEMENT PERMANENT</t>
  </si>
  <si>
    <t>Titres et valeurs de placement</t>
  </si>
  <si>
    <t>PASSIF CIRCULANT D'EXPLOITATION</t>
  </si>
  <si>
    <t>Autres débiteurs   (4)</t>
  </si>
  <si>
    <t>TRESORERIE ACTIF</t>
  </si>
  <si>
    <t>PASSIF CIRCULANT HORS EXPLOITATION</t>
  </si>
  <si>
    <t>Banque</t>
  </si>
  <si>
    <t>Caisse</t>
  </si>
  <si>
    <t>TOTAL</t>
  </si>
  <si>
    <t>N</t>
  </si>
  <si>
    <t>Immobilisation corporelles (2)</t>
  </si>
  <si>
    <t>Clients et comptes rattachés  (3)</t>
  </si>
  <si>
    <t>Dettes fiscales  (12)</t>
  </si>
  <si>
    <t>Crédit de trésorerie</t>
  </si>
  <si>
    <t>TRESORERIE PASSIF</t>
  </si>
  <si>
    <t>Autres débiteurs   (6)</t>
  </si>
  <si>
    <t>Charges constatées d’avance  (7)</t>
  </si>
  <si>
    <t>somme des amortissements et provisions  (8)</t>
  </si>
  <si>
    <t>Immobilisations en non valeur  (9)</t>
  </si>
  <si>
    <t>(9) on doit retrancher le montant des immobilisations en non valeur des capitaux propres</t>
  </si>
  <si>
    <t>Dettes de financement(10)</t>
  </si>
  <si>
    <t>Fournisseurs et comptes rattachés  (11)</t>
  </si>
  <si>
    <t>Produits constatés d’avance  (13)</t>
  </si>
  <si>
    <t>Dettes fiscales  (14)</t>
  </si>
  <si>
    <t>Autres créditeurs  (15)</t>
  </si>
  <si>
    <t>(15) Autres créditeurs ==&gt;   liè à l'hors l'exploitation</t>
  </si>
  <si>
    <t>Produits constatés d’avance  (16)</t>
  </si>
  <si>
    <t>Tableau  d'équilibre fonctionnel</t>
  </si>
  <si>
    <t>variation %</t>
  </si>
  <si>
    <t xml:space="preserve"> (-) ACTIF IMMOBILISé </t>
  </si>
  <si>
    <t>(=) FOND DE ROULEMENT NET GLOBALE</t>
  </si>
  <si>
    <t>(-)PASSIF CIRCULANT D'EXPLOITATION</t>
  </si>
  <si>
    <t>(=)BESOIN FOND DE ROULEMENT D'EXPLOITATION</t>
  </si>
  <si>
    <t>(=)BESOIN FOND DE ROULEMENT HORS D'EXPLOITATION</t>
  </si>
  <si>
    <t>(=) BESOIN DE FINANCEMENT GLOBALE</t>
  </si>
  <si>
    <t>TRéSORERIE ACTIF</t>
  </si>
  <si>
    <t>(-) Trésorerie Passif</t>
  </si>
  <si>
    <t>(=)Trésorerie NET</t>
  </si>
  <si>
    <t>TN=FRNG-BFG</t>
  </si>
  <si>
    <t>Bilan fonctionnel de N</t>
  </si>
  <si>
    <t>N-1</t>
  </si>
  <si>
    <t>Mat acheté par crédit bail</t>
  </si>
  <si>
    <t>(10) on ajoute 5000 aux dettes de financement (crédit bail)</t>
  </si>
  <si>
    <t>(1) On élimine les immobilisation en non valeur de l'actif immobilisé = 5200</t>
  </si>
  <si>
    <t>(2)  On ajoute le montant d'achat de l'immobilisation acheté par crédit bail 25000</t>
  </si>
  <si>
    <t>(3) les écarts de conversion : clients + Ecart de conversion actif / clients -ECP/ clients==&gt; 226000+8000-400 =233600</t>
  </si>
  <si>
    <t>(4) Autres débiteurs ==&gt;40% d’exploitation ==&gt;42000 * 60% =25200</t>
  </si>
  <si>
    <t>(5) Charges constatées d’avance  est un sous compte de régularisation actif ==&gt;  75% d'exploitation =2250</t>
  </si>
  <si>
    <t>(6) Autres débiteurs ==&gt; 60%  HORS d’exploitation ==&gt; 42000*40% =16800</t>
  </si>
  <si>
    <t>(7) Charges constatées d’avance  est un sous compte de régularisation actif ==&gt; 25% HORS d'exploitation =750</t>
  </si>
  <si>
    <t xml:space="preserve">(8) on doit ajouter le cumul d'amortissements et de provisions aux capitaux propres car le bilan fonctionnel est un bilan en valeur brute </t>
  </si>
  <si>
    <t>Amort du mat acheté par crédit bail (17)</t>
  </si>
  <si>
    <r>
      <t>(</t>
    </r>
    <r>
      <rPr>
        <b/>
        <sz val="11"/>
        <color theme="1"/>
        <rFont val="Calibri"/>
        <family val="2"/>
        <scheme val="minor"/>
      </rPr>
      <t>17) on ajoute la part des amort de mat acheté par crédit bail 20000</t>
    </r>
  </si>
  <si>
    <t>(11) les écarts de conversion : fournisseurs + Ecart de conversion passif/ frs- ECA/FRS==&gt; 94600+5000-1000=98600</t>
  </si>
  <si>
    <t>(12) Dettes fiscales  ==&gt; TVA ==&gt; liè à l'exploitation ==&gt; 70% Dettes fiscales ==&gt; 24400 * 70% = 17080</t>
  </si>
  <si>
    <t>(13) Produits constatés d’avance est un sous compte de régularisation passif ==&gt; 50% lié à l'exploitation    50%* 7200=3600</t>
  </si>
  <si>
    <t>(14) Dettes fiscales ==&gt; IS ==&gt;  liè à l'hors l'exploitation ==&gt; 30% Dettes fiscales ==&gt;24400* 30% =7320</t>
  </si>
  <si>
    <t>(16) Produits constatés d’avance est un sous compte de régularisation passif ==&gt; 50% lié à l'HORS exploitation  50%* 7200=3600</t>
  </si>
  <si>
    <t>1)et 2)le bilan fonctionnel pour l’analyse financière pour 2017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</si>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</sst>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 wrapText="1" indent="1"/>
    </xf>
    <xf numFmtId="0" fontId="0" fillId="0" borderId="11" xfId="0" applyBorder="1"/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6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13" xfId="0" applyBorder="1"/>
    <xf numFmtId="0" fontId="1" fillId="0" borderId="9" xfId="0" applyFont="1" applyBorder="1" applyAlignment="1">
      <alignment horizontal="left" vertical="center"/>
    </xf>
    <xf numFmtId="0" fontId="1" fillId="0" borderId="15" xfId="0" applyFont="1" applyBorder="1"/>
    <xf numFmtId="0" fontId="1" fillId="0" borderId="2" xfId="0" applyFont="1" applyBorder="1" applyAlignment="1">
      <alignment horizontal="center"/>
    </xf>
    <xf numFmtId="0" fontId="4" fillId="0" borderId="10" xfId="0" applyFont="1" applyBorder="1"/>
    <xf numFmtId="0" fontId="1" fillId="0" borderId="1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9" xfId="0" applyFont="1" applyBorder="1"/>
    <xf numFmtId="0" fontId="1" fillId="8" borderId="15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2" fontId="1" fillId="9" borderId="22" xfId="0" applyNumberFormat="1" applyFont="1" applyFill="1" applyBorder="1" applyAlignment="1">
      <alignment horizontal="center" vertical="center"/>
    </xf>
    <xf numFmtId="0" fontId="4" fillId="0" borderId="21" xfId="0" applyFont="1" applyBorder="1"/>
    <xf numFmtId="0" fontId="1" fillId="1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" fillId="10" borderId="24" xfId="0" applyFont="1" applyFill="1" applyBorder="1" applyAlignment="1">
      <alignment horizontal="center" vertical="center"/>
    </xf>
    <xf numFmtId="2" fontId="1" fillId="9" borderId="2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J11" sqref="J11"/>
    </sheetView>
  </sheetViews>
  <sheetFormatPr baseColWidth="10" defaultRowHeight="15"/>
  <cols>
    <col min="6" max="6" width="40.42578125" customWidth="1"/>
    <col min="7" max="7" width="15.85546875" customWidth="1"/>
  </cols>
  <sheetData>
    <row r="1" spans="1:11">
      <c r="A1" s="64" t="s">
        <v>75</v>
      </c>
      <c r="B1" s="64"/>
      <c r="C1" s="64"/>
      <c r="D1" s="64"/>
      <c r="E1" s="64"/>
      <c r="F1" s="64"/>
      <c r="G1" s="64"/>
    </row>
    <row r="2" spans="1:11" ht="18.75">
      <c r="A2" s="65" t="s">
        <v>56</v>
      </c>
      <c r="B2" s="66"/>
      <c r="C2" s="66"/>
      <c r="D2" s="66"/>
      <c r="E2" s="66"/>
      <c r="F2" s="66"/>
      <c r="G2" s="67"/>
    </row>
    <row r="3" spans="1:11">
      <c r="A3" s="68" t="s">
        <v>0</v>
      </c>
      <c r="B3" s="69"/>
      <c r="C3" s="69"/>
      <c r="D3" s="70"/>
      <c r="E3" s="1" t="s">
        <v>26</v>
      </c>
      <c r="F3" s="1" t="s">
        <v>1</v>
      </c>
      <c r="G3" s="1" t="s">
        <v>26</v>
      </c>
    </row>
    <row r="4" spans="1:11">
      <c r="A4" s="56" t="s">
        <v>2</v>
      </c>
      <c r="B4" s="57"/>
      <c r="C4" s="57"/>
      <c r="D4" s="63"/>
      <c r="E4" s="2">
        <f>SUM(E5:E8)</f>
        <v>358230</v>
      </c>
      <c r="F4" s="3" t="s">
        <v>3</v>
      </c>
      <c r="G4" s="4">
        <f>SUM(G5:G14)</f>
        <v>409420</v>
      </c>
    </row>
    <row r="5" spans="1:11">
      <c r="A5" s="58" t="s">
        <v>4</v>
      </c>
      <c r="B5" s="59"/>
      <c r="C5" s="59"/>
      <c r="D5" s="71"/>
      <c r="E5" s="5">
        <v>44090</v>
      </c>
      <c r="F5" s="6" t="s">
        <v>5</v>
      </c>
      <c r="G5" s="7">
        <v>120000</v>
      </c>
    </row>
    <row r="6" spans="1:11">
      <c r="A6" s="60" t="s">
        <v>27</v>
      </c>
      <c r="B6" s="61"/>
      <c r="C6" s="61"/>
      <c r="D6" s="62"/>
      <c r="E6" s="7">
        <v>253260</v>
      </c>
      <c r="F6" s="6" t="s">
        <v>6</v>
      </c>
      <c r="G6" s="7">
        <v>18000</v>
      </c>
    </row>
    <row r="7" spans="1:11">
      <c r="A7" s="60" t="s">
        <v>7</v>
      </c>
      <c r="B7" s="61"/>
      <c r="C7" s="61"/>
      <c r="D7" s="62"/>
      <c r="E7" s="7">
        <v>35880</v>
      </c>
      <c r="F7" s="6" t="s">
        <v>8</v>
      </c>
      <c r="G7" s="7">
        <v>18860</v>
      </c>
      <c r="K7" s="12"/>
    </row>
    <row r="8" spans="1:11">
      <c r="A8" s="72" t="s">
        <v>58</v>
      </c>
      <c r="B8" s="73"/>
      <c r="C8" s="73"/>
      <c r="D8" s="74"/>
      <c r="E8" s="7">
        <v>25000</v>
      </c>
      <c r="F8" s="6" t="s">
        <v>9</v>
      </c>
      <c r="G8" s="7">
        <v>45000</v>
      </c>
      <c r="K8" s="12"/>
    </row>
    <row r="9" spans="1:11">
      <c r="A9" s="56" t="s">
        <v>10</v>
      </c>
      <c r="B9" s="57"/>
      <c r="C9" s="57"/>
      <c r="D9" s="63"/>
      <c r="E9" s="2">
        <f>SUM(E10:E14)</f>
        <v>375090</v>
      </c>
      <c r="F9" s="6" t="s">
        <v>11</v>
      </c>
      <c r="G9" s="7">
        <v>1800</v>
      </c>
      <c r="K9" s="12"/>
    </row>
    <row r="10" spans="1:11">
      <c r="A10" s="60" t="s">
        <v>12</v>
      </c>
      <c r="B10" s="61"/>
      <c r="C10" s="61"/>
      <c r="D10" s="62"/>
      <c r="E10" s="7">
        <v>114040</v>
      </c>
      <c r="F10" s="6" t="s">
        <v>13</v>
      </c>
      <c r="G10" s="7">
        <v>6800</v>
      </c>
      <c r="K10" s="12"/>
    </row>
    <row r="11" spans="1:11">
      <c r="A11" s="60" t="s">
        <v>28</v>
      </c>
      <c r="B11" s="61"/>
      <c r="C11" s="61"/>
      <c r="D11" s="62"/>
      <c r="E11" s="7">
        <v>233600</v>
      </c>
      <c r="F11" s="6" t="s">
        <v>34</v>
      </c>
      <c r="G11" s="7">
        <v>171160</v>
      </c>
      <c r="K11" s="12"/>
    </row>
    <row r="12" spans="1:11">
      <c r="A12" s="60" t="s">
        <v>20</v>
      </c>
      <c r="B12" s="61"/>
      <c r="C12" s="61"/>
      <c r="D12" s="62"/>
      <c r="E12" s="7">
        <v>25200</v>
      </c>
      <c r="F12" s="6" t="s">
        <v>14</v>
      </c>
      <c r="G12" s="7">
        <v>13000</v>
      </c>
      <c r="K12" s="12"/>
    </row>
    <row r="13" spans="1:11">
      <c r="A13" s="33"/>
      <c r="B13" s="34"/>
      <c r="C13" s="34"/>
      <c r="D13" s="35"/>
      <c r="E13" s="7"/>
      <c r="F13" s="34" t="s">
        <v>68</v>
      </c>
      <c r="G13" s="7">
        <v>20000</v>
      </c>
      <c r="K13" s="12"/>
    </row>
    <row r="14" spans="1:11">
      <c r="A14" s="60" t="s">
        <v>15</v>
      </c>
      <c r="B14" s="61"/>
      <c r="C14" s="61"/>
      <c r="D14" s="62"/>
      <c r="E14" s="7">
        <v>2250</v>
      </c>
      <c r="F14" s="8" t="s">
        <v>35</v>
      </c>
      <c r="G14" s="7">
        <v>-5200</v>
      </c>
    </row>
    <row r="15" spans="1:11">
      <c r="A15" s="60"/>
      <c r="B15" s="61"/>
      <c r="C15" s="61"/>
      <c r="D15" s="62"/>
      <c r="E15" s="7"/>
      <c r="F15" s="32" t="s">
        <v>37</v>
      </c>
      <c r="G15" s="4">
        <v>121400</v>
      </c>
    </row>
    <row r="16" spans="1:11">
      <c r="A16" s="56" t="s">
        <v>16</v>
      </c>
      <c r="B16" s="57"/>
      <c r="C16" s="57"/>
      <c r="D16" s="63"/>
      <c r="E16" s="2">
        <f>SUM(E17:E19)</f>
        <v>19350</v>
      </c>
      <c r="F16" s="9" t="s">
        <v>17</v>
      </c>
      <c r="G16" s="2">
        <f>SUM(G4,G15)</f>
        <v>530820</v>
      </c>
    </row>
    <row r="17" spans="1:9">
      <c r="A17" s="60" t="s">
        <v>18</v>
      </c>
      <c r="B17" s="61"/>
      <c r="C17" s="61"/>
      <c r="D17" s="62"/>
      <c r="E17" s="7">
        <v>1800</v>
      </c>
      <c r="F17" s="9" t="s">
        <v>19</v>
      </c>
      <c r="G17" s="2">
        <f>SUM(G18:G20)</f>
        <v>119280</v>
      </c>
    </row>
    <row r="18" spans="1:9">
      <c r="A18" s="60" t="s">
        <v>32</v>
      </c>
      <c r="B18" s="61"/>
      <c r="C18" s="61"/>
      <c r="D18" s="62"/>
      <c r="E18" s="7">
        <v>16800</v>
      </c>
      <c r="F18" s="6" t="s">
        <v>38</v>
      </c>
      <c r="G18" s="7">
        <v>98600</v>
      </c>
    </row>
    <row r="19" spans="1:9">
      <c r="A19" s="60" t="s">
        <v>33</v>
      </c>
      <c r="B19" s="61"/>
      <c r="C19" s="61"/>
      <c r="D19" s="62"/>
      <c r="E19" s="7">
        <v>750</v>
      </c>
      <c r="F19" s="6" t="s">
        <v>29</v>
      </c>
      <c r="G19" s="7">
        <v>17080</v>
      </c>
    </row>
    <row r="20" spans="1:9">
      <c r="A20" s="53"/>
      <c r="B20" s="54"/>
      <c r="C20" s="54"/>
      <c r="D20" s="55"/>
      <c r="E20" s="1"/>
      <c r="F20" s="10" t="s">
        <v>39</v>
      </c>
      <c r="G20" s="7">
        <v>3600</v>
      </c>
    </row>
    <row r="21" spans="1:9">
      <c r="A21" s="56" t="s">
        <v>21</v>
      </c>
      <c r="B21" s="57"/>
      <c r="C21" s="57"/>
      <c r="D21" s="57"/>
      <c r="E21" s="2">
        <f>E22+E23</f>
        <v>3640</v>
      </c>
      <c r="F21" s="9" t="s">
        <v>22</v>
      </c>
      <c r="G21" s="11">
        <f>SUM(G22:G25)</f>
        <v>35120</v>
      </c>
    </row>
    <row r="22" spans="1:9">
      <c r="A22" s="58" t="s">
        <v>23</v>
      </c>
      <c r="B22" s="59"/>
      <c r="C22" s="59"/>
      <c r="D22" s="59"/>
      <c r="E22" s="20">
        <v>2400</v>
      </c>
      <c r="F22" s="22" t="s">
        <v>40</v>
      </c>
      <c r="G22" s="7">
        <v>7320</v>
      </c>
    </row>
    <row r="23" spans="1:9">
      <c r="A23" s="60" t="s">
        <v>24</v>
      </c>
      <c r="B23" s="61"/>
      <c r="C23" s="61"/>
      <c r="D23" s="61"/>
      <c r="E23" s="17">
        <v>1240</v>
      </c>
      <c r="F23" s="6" t="s">
        <v>41</v>
      </c>
      <c r="G23" s="7">
        <v>24200</v>
      </c>
    </row>
    <row r="24" spans="1:9">
      <c r="A24" s="53"/>
      <c r="B24" s="54"/>
      <c r="C24" s="54"/>
      <c r="D24" s="54"/>
      <c r="E24" s="17"/>
      <c r="F24" s="6" t="s">
        <v>43</v>
      </c>
      <c r="G24" s="16">
        <v>3600</v>
      </c>
    </row>
    <row r="25" spans="1:9">
      <c r="A25" s="15"/>
      <c r="B25" s="15"/>
      <c r="C25" s="15"/>
      <c r="D25" s="15"/>
      <c r="E25" s="18"/>
      <c r="F25" s="6"/>
      <c r="G25" s="16">
        <v>0</v>
      </c>
    </row>
    <row r="26" spans="1:9">
      <c r="A26" s="13"/>
      <c r="B26" s="14"/>
      <c r="C26" s="14"/>
      <c r="D26" s="14"/>
      <c r="E26" s="13"/>
      <c r="F26" s="25" t="s">
        <v>31</v>
      </c>
      <c r="G26" s="27">
        <v>71090</v>
      </c>
    </row>
    <row r="27" spans="1:9">
      <c r="A27" s="13"/>
      <c r="B27" s="14"/>
      <c r="C27" s="14"/>
      <c r="D27" s="14"/>
      <c r="E27" s="21"/>
      <c r="F27" s="23" t="s">
        <v>30</v>
      </c>
      <c r="G27" s="26">
        <v>71090</v>
      </c>
    </row>
    <row r="28" spans="1:9">
      <c r="A28" s="50" t="s">
        <v>25</v>
      </c>
      <c r="B28" s="51"/>
      <c r="C28" s="51"/>
      <c r="D28" s="52"/>
      <c r="E28" s="28">
        <f>E4+E9+E16+E21</f>
        <v>756310</v>
      </c>
      <c r="F28" s="24" t="s">
        <v>25</v>
      </c>
      <c r="G28" s="29">
        <f>G16+G17+G21+G26</f>
        <v>756310</v>
      </c>
      <c r="I28">
        <f>E28-G28</f>
        <v>0</v>
      </c>
    </row>
    <row r="30" spans="1:9">
      <c r="A30" s="8"/>
      <c r="B30" s="8"/>
      <c r="C30" s="8"/>
      <c r="D30" s="8"/>
      <c r="E30" s="30"/>
      <c r="F30" s="19"/>
      <c r="G30" s="31"/>
    </row>
    <row r="31" spans="1:9">
      <c r="A31" s="48" t="s">
        <v>60</v>
      </c>
      <c r="B31" s="48"/>
      <c r="C31" s="48"/>
      <c r="D31" s="48"/>
      <c r="E31" s="48"/>
      <c r="F31" s="48"/>
      <c r="G31" s="48"/>
    </row>
    <row r="32" spans="1:9">
      <c r="A32" s="48" t="s">
        <v>61</v>
      </c>
      <c r="B32" s="48"/>
      <c r="C32" s="48"/>
      <c r="D32" s="48"/>
      <c r="E32" s="48"/>
      <c r="F32" s="48"/>
      <c r="G32" s="48"/>
    </row>
    <row r="33" spans="1:7">
      <c r="A33" s="48" t="s">
        <v>62</v>
      </c>
      <c r="B33" s="48"/>
      <c r="C33" s="48"/>
      <c r="D33" s="48"/>
      <c r="E33" s="48"/>
      <c r="F33" s="48"/>
      <c r="G33" s="48"/>
    </row>
    <row r="34" spans="1:7">
      <c r="A34" s="48" t="s">
        <v>63</v>
      </c>
      <c r="B34" s="48"/>
      <c r="C34" s="48"/>
      <c r="D34" s="48"/>
      <c r="E34" s="48"/>
      <c r="F34" s="48"/>
      <c r="G34" s="48"/>
    </row>
    <row r="35" spans="1:7">
      <c r="A35" s="48" t="s">
        <v>64</v>
      </c>
      <c r="B35" s="48"/>
      <c r="C35" s="48"/>
      <c r="D35" s="48"/>
      <c r="E35" s="48"/>
      <c r="F35" s="48"/>
      <c r="G35" s="48"/>
    </row>
    <row r="36" spans="1:7" ht="15" customHeight="1">
      <c r="A36" s="48" t="s">
        <v>65</v>
      </c>
      <c r="B36" s="48"/>
      <c r="C36" s="48"/>
      <c r="D36" s="48"/>
      <c r="E36" s="48"/>
      <c r="F36" s="48"/>
      <c r="G36" s="48"/>
    </row>
    <row r="37" spans="1:7">
      <c r="A37" s="48" t="s">
        <v>66</v>
      </c>
      <c r="B37" s="48"/>
      <c r="C37" s="48"/>
      <c r="D37" s="48"/>
      <c r="E37" s="48"/>
      <c r="F37" s="48"/>
      <c r="G37" s="48"/>
    </row>
    <row r="38" spans="1:7">
      <c r="A38" s="49" t="s">
        <v>67</v>
      </c>
      <c r="B38" s="49"/>
      <c r="C38" s="49"/>
      <c r="D38" s="49"/>
      <c r="E38" s="49"/>
      <c r="F38" s="49"/>
      <c r="G38" s="49"/>
    </row>
    <row r="39" spans="1:7">
      <c r="A39" s="48" t="s">
        <v>36</v>
      </c>
      <c r="B39" s="48"/>
      <c r="C39" s="48"/>
      <c r="D39" s="48"/>
      <c r="E39" s="48"/>
      <c r="F39" s="48"/>
      <c r="G39" s="48"/>
    </row>
    <row r="40" spans="1:7">
      <c r="A40" s="48" t="s">
        <v>59</v>
      </c>
      <c r="B40" s="48"/>
      <c r="C40" s="48"/>
      <c r="D40" s="48"/>
      <c r="E40" s="48"/>
      <c r="F40" s="48"/>
      <c r="G40" s="48"/>
    </row>
    <row r="41" spans="1:7">
      <c r="A41" s="48" t="s">
        <v>70</v>
      </c>
      <c r="B41" s="48"/>
      <c r="C41" s="48"/>
      <c r="D41" s="48"/>
      <c r="E41" s="48"/>
      <c r="F41" s="48"/>
      <c r="G41" s="48"/>
    </row>
    <row r="42" spans="1:7">
      <c r="A42" s="48" t="s">
        <v>71</v>
      </c>
      <c r="B42" s="48"/>
      <c r="C42" s="48"/>
      <c r="D42" s="48"/>
      <c r="E42" s="48"/>
      <c r="F42" s="48"/>
      <c r="G42" s="48"/>
    </row>
    <row r="43" spans="1:7">
      <c r="A43" s="48" t="s">
        <v>72</v>
      </c>
      <c r="B43" s="48"/>
      <c r="C43" s="48"/>
      <c r="D43" s="48"/>
      <c r="E43" s="48"/>
      <c r="F43" s="48"/>
      <c r="G43" s="48"/>
    </row>
    <row r="44" spans="1:7">
      <c r="A44" s="48" t="s">
        <v>73</v>
      </c>
      <c r="B44" s="48"/>
      <c r="C44" s="48"/>
      <c r="D44" s="48"/>
      <c r="E44" s="48"/>
      <c r="F44" s="48"/>
      <c r="G44" s="48"/>
    </row>
    <row r="45" spans="1:7">
      <c r="A45" s="49" t="s">
        <v>42</v>
      </c>
      <c r="B45" s="49"/>
      <c r="C45" s="49"/>
      <c r="D45" s="49"/>
      <c r="E45" s="49"/>
      <c r="F45" s="49"/>
      <c r="G45" s="49"/>
    </row>
    <row r="46" spans="1:7">
      <c r="A46" s="48" t="s">
        <v>74</v>
      </c>
      <c r="B46" s="48"/>
      <c r="C46" s="48"/>
      <c r="D46" s="48"/>
      <c r="E46" s="48"/>
      <c r="F46" s="48"/>
      <c r="G46" s="48"/>
    </row>
    <row r="47" spans="1:7">
      <c r="A47" t="s">
        <v>69</v>
      </c>
    </row>
    <row r="49" spans="1:7">
      <c r="A49" s="48"/>
      <c r="B49" s="48"/>
      <c r="C49" s="48"/>
      <c r="D49" s="48"/>
      <c r="E49" s="48"/>
      <c r="F49" s="48"/>
      <c r="G49" s="48"/>
    </row>
    <row r="50" spans="1:7">
      <c r="A50" s="48"/>
      <c r="B50" s="48"/>
      <c r="C50" s="48"/>
      <c r="D50" s="48"/>
      <c r="E50" s="48"/>
      <c r="F50" s="48"/>
      <c r="G50" s="48"/>
    </row>
  </sheetData>
  <mergeCells count="42">
    <mergeCell ref="A6:D6"/>
    <mergeCell ref="A41:G41"/>
    <mergeCell ref="A49:G49"/>
    <mergeCell ref="A50:G50"/>
    <mergeCell ref="A1:G1"/>
    <mergeCell ref="A2:G2"/>
    <mergeCell ref="A3:D3"/>
    <mergeCell ref="A4:D4"/>
    <mergeCell ref="A5:D5"/>
    <mergeCell ref="A19:D19"/>
    <mergeCell ref="A7:D7"/>
    <mergeCell ref="A8:D8"/>
    <mergeCell ref="A9:D9"/>
    <mergeCell ref="A10:D10"/>
    <mergeCell ref="A11:D11"/>
    <mergeCell ref="A12:D12"/>
    <mergeCell ref="A14:D14"/>
    <mergeCell ref="A15:D15"/>
    <mergeCell ref="A16:D16"/>
    <mergeCell ref="A17:D17"/>
    <mergeCell ref="A18:D18"/>
    <mergeCell ref="A20:D20"/>
    <mergeCell ref="A21:D21"/>
    <mergeCell ref="A22:D22"/>
    <mergeCell ref="A23:D23"/>
    <mergeCell ref="A24:D24"/>
    <mergeCell ref="A28:D28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6:G46"/>
    <mergeCell ref="A40:G40"/>
    <mergeCell ref="A42:G42"/>
    <mergeCell ref="A43:G43"/>
    <mergeCell ref="A44:G44"/>
    <mergeCell ref="A45:G4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I10" sqref="I10"/>
    </sheetView>
  </sheetViews>
  <sheetFormatPr baseColWidth="10" defaultRowHeight="15"/>
  <cols>
    <col min="1" max="1" width="52.7109375" customWidth="1"/>
  </cols>
  <sheetData>
    <row r="1" spans="1:9" ht="19.5" thickBot="1">
      <c r="A1" s="75" t="s">
        <v>44</v>
      </c>
      <c r="B1" s="76"/>
      <c r="C1" s="76"/>
      <c r="D1" s="77"/>
    </row>
    <row r="2" spans="1:9">
      <c r="A2" s="36"/>
      <c r="B2" s="37" t="s">
        <v>57</v>
      </c>
      <c r="C2" s="37" t="s">
        <v>26</v>
      </c>
      <c r="D2" s="38" t="s">
        <v>45</v>
      </c>
    </row>
    <row r="3" spans="1:9">
      <c r="A3" s="39" t="s">
        <v>17</v>
      </c>
      <c r="B3" s="2"/>
      <c r="C3" s="2">
        <v>530820</v>
      </c>
      <c r="D3" s="40" t="e">
        <f>(C3-B3)/B3*100</f>
        <v>#DIV/0!</v>
      </c>
    </row>
    <row r="4" spans="1:9">
      <c r="A4" s="39" t="s">
        <v>46</v>
      </c>
      <c r="B4" s="2"/>
      <c r="C4" s="2">
        <v>358230</v>
      </c>
      <c r="D4" s="40" t="e">
        <f t="shared" ref="D4:D16" si="0">(C4-B4)/B4*100</f>
        <v>#DIV/0!</v>
      </c>
    </row>
    <row r="5" spans="1:9">
      <c r="A5" s="41" t="s">
        <v>47</v>
      </c>
      <c r="B5" s="42">
        <v>164400</v>
      </c>
      <c r="C5" s="42">
        <f>C3-C4</f>
        <v>172590</v>
      </c>
      <c r="D5" s="40">
        <f t="shared" si="0"/>
        <v>4.9817518248175183</v>
      </c>
    </row>
    <row r="6" spans="1:9">
      <c r="A6" s="39" t="s">
        <v>10</v>
      </c>
      <c r="B6" s="2"/>
      <c r="C6" s="2">
        <v>375090</v>
      </c>
      <c r="D6" s="40" t="e">
        <f t="shared" si="0"/>
        <v>#DIV/0!</v>
      </c>
      <c r="G6" s="47"/>
    </row>
    <row r="7" spans="1:9">
      <c r="A7" s="39" t="s">
        <v>48</v>
      </c>
      <c r="B7" s="2"/>
      <c r="C7" s="2">
        <v>119280</v>
      </c>
      <c r="D7" s="40" t="e">
        <f t="shared" si="0"/>
        <v>#DIV/0!</v>
      </c>
      <c r="G7" s="47"/>
    </row>
    <row r="8" spans="1:9">
      <c r="A8" s="43" t="s">
        <v>49</v>
      </c>
      <c r="B8" s="42">
        <v>164700</v>
      </c>
      <c r="C8" s="42">
        <f>C6-C7</f>
        <v>255810</v>
      </c>
      <c r="D8" s="40">
        <f t="shared" si="0"/>
        <v>55.318761384335161</v>
      </c>
      <c r="G8" s="47"/>
    </row>
    <row r="9" spans="1:9">
      <c r="A9" s="39" t="s">
        <v>16</v>
      </c>
      <c r="B9" s="2"/>
      <c r="C9" s="2">
        <v>19350</v>
      </c>
      <c r="D9" s="40" t="e">
        <f t="shared" si="0"/>
        <v>#DIV/0!</v>
      </c>
      <c r="G9" s="47"/>
    </row>
    <row r="10" spans="1:9">
      <c r="A10" s="39" t="s">
        <v>22</v>
      </c>
      <c r="B10" s="11"/>
      <c r="C10" s="11">
        <v>35120</v>
      </c>
      <c r="D10" s="40" t="e">
        <f t="shared" si="0"/>
        <v>#DIV/0!</v>
      </c>
      <c r="G10" s="47"/>
      <c r="I10" t="s">
        <v>76</v>
      </c>
    </row>
    <row r="11" spans="1:9">
      <c r="A11" s="43" t="s">
        <v>50</v>
      </c>
      <c r="B11" s="42">
        <v>-9100</v>
      </c>
      <c r="C11" s="42">
        <f>C9-C10</f>
        <v>-15770</v>
      </c>
      <c r="D11" s="40">
        <f t="shared" si="0"/>
        <v>73.296703296703285</v>
      </c>
    </row>
    <row r="12" spans="1:9">
      <c r="A12" s="41" t="s">
        <v>51</v>
      </c>
      <c r="B12" s="42">
        <f>B8+B11</f>
        <v>155600</v>
      </c>
      <c r="C12" s="42">
        <f>C8+C11</f>
        <v>240040</v>
      </c>
      <c r="D12" s="40">
        <f t="shared" si="0"/>
        <v>54.267352185089976</v>
      </c>
    </row>
    <row r="13" spans="1:9">
      <c r="A13" s="39" t="s">
        <v>52</v>
      </c>
      <c r="B13" s="2"/>
      <c r="C13" s="2">
        <v>3640</v>
      </c>
      <c r="D13" s="40" t="e">
        <f t="shared" si="0"/>
        <v>#DIV/0!</v>
      </c>
    </row>
    <row r="14" spans="1:9">
      <c r="A14" s="39" t="s">
        <v>53</v>
      </c>
      <c r="B14" s="11"/>
      <c r="C14" s="11">
        <v>71090</v>
      </c>
      <c r="D14" s="40" t="e">
        <f t="shared" si="0"/>
        <v>#DIV/0!</v>
      </c>
    </row>
    <row r="15" spans="1:9">
      <c r="A15" s="41" t="s">
        <v>54</v>
      </c>
      <c r="B15" s="42">
        <v>8800</v>
      </c>
      <c r="C15" s="42">
        <f>C13-C14</f>
        <v>-67450</v>
      </c>
      <c r="D15" s="40">
        <f t="shared" si="0"/>
        <v>-866.47727272727263</v>
      </c>
    </row>
    <row r="16" spans="1:9" ht="15.75" thickBot="1">
      <c r="A16" s="44" t="s">
        <v>55</v>
      </c>
      <c r="B16" s="45">
        <f>B5-B12</f>
        <v>8800</v>
      </c>
      <c r="C16" s="45">
        <f>C5-C12</f>
        <v>-67450</v>
      </c>
      <c r="D16" s="46">
        <f t="shared" si="0"/>
        <v>-866.47727272727263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2018-06-14T11:28:33Z</cp:lastPrinted>
  <dcterms:created xsi:type="dcterms:W3CDTF">2016-05-30T19:01:13Z</dcterms:created>
  <dcterms:modified xsi:type="dcterms:W3CDTF">2018-07-08T07:55:28Z</dcterms:modified>
</cp:coreProperties>
</file>