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classements" sheetId="1" r:id="rId1"/>
    <sheet name="les courses" sheetId="2" r:id="rId2"/>
  </sheets>
  <calcPr calcId="152511"/>
</workbook>
</file>

<file path=xl/calcChain.xml><?xml version="1.0" encoding="utf-8"?>
<calcChain xmlns="http://schemas.openxmlformats.org/spreadsheetml/2006/main">
  <c r="E81" i="2" l="1"/>
  <c r="F81" i="2"/>
  <c r="G81" i="2"/>
  <c r="H81" i="2"/>
  <c r="I81" i="2"/>
  <c r="J81" i="2"/>
  <c r="E123" i="2" l="1"/>
  <c r="F123" i="2"/>
  <c r="G123" i="2"/>
  <c r="H123" i="2"/>
  <c r="I123" i="2"/>
  <c r="J123" i="2"/>
  <c r="E121" i="2" l="1"/>
  <c r="F121" i="2"/>
  <c r="G121" i="2"/>
  <c r="H121" i="2"/>
  <c r="I121" i="2"/>
  <c r="J121" i="2"/>
  <c r="E122" i="2"/>
  <c r="F122" i="2"/>
  <c r="G122" i="2"/>
  <c r="H122" i="2"/>
  <c r="I122" i="2"/>
  <c r="J122" i="2"/>
  <c r="E124" i="2"/>
  <c r="F124" i="2"/>
  <c r="G124" i="2"/>
  <c r="H124" i="2"/>
  <c r="I124" i="2"/>
  <c r="J124" i="2"/>
  <c r="E125" i="2"/>
  <c r="F125" i="2"/>
  <c r="G125" i="2"/>
  <c r="H125" i="2"/>
  <c r="I125" i="2"/>
  <c r="J125" i="2"/>
  <c r="E126" i="2"/>
  <c r="F126" i="2"/>
  <c r="G126" i="2"/>
  <c r="H126" i="2"/>
  <c r="I126" i="2"/>
  <c r="J126" i="2"/>
  <c r="E127" i="2"/>
  <c r="F127" i="2"/>
  <c r="G127" i="2"/>
  <c r="H127" i="2"/>
  <c r="I127" i="2"/>
  <c r="J127" i="2"/>
  <c r="E128" i="2"/>
  <c r="F128" i="2"/>
  <c r="G128" i="2"/>
  <c r="H128" i="2"/>
  <c r="I128" i="2"/>
  <c r="J128" i="2"/>
  <c r="E129" i="2"/>
  <c r="F129" i="2"/>
  <c r="G129" i="2"/>
  <c r="H129" i="2"/>
  <c r="I129" i="2"/>
  <c r="J129" i="2"/>
  <c r="J120" i="2"/>
  <c r="I120" i="2"/>
  <c r="H120" i="2"/>
  <c r="G120" i="2"/>
  <c r="F120" i="2"/>
  <c r="E120" i="2"/>
  <c r="E105" i="2"/>
  <c r="E106" i="2"/>
  <c r="F106" i="2"/>
  <c r="G106" i="2"/>
  <c r="H106" i="2"/>
  <c r="I106" i="2"/>
  <c r="J106" i="2"/>
  <c r="E107" i="2"/>
  <c r="F107" i="2"/>
  <c r="G107" i="2"/>
  <c r="H107" i="2"/>
  <c r="I107" i="2"/>
  <c r="J107" i="2"/>
  <c r="E108" i="2"/>
  <c r="F108" i="2"/>
  <c r="G108" i="2"/>
  <c r="H108" i="2"/>
  <c r="I108" i="2"/>
  <c r="J108" i="2"/>
  <c r="E109" i="2"/>
  <c r="F109" i="2"/>
  <c r="G109" i="2"/>
  <c r="H109" i="2"/>
  <c r="I109" i="2"/>
  <c r="J109" i="2"/>
  <c r="E110" i="2"/>
  <c r="F110" i="2"/>
  <c r="G110" i="2"/>
  <c r="H110" i="2"/>
  <c r="I110" i="2"/>
  <c r="J110" i="2"/>
  <c r="E111" i="2"/>
  <c r="F111" i="2"/>
  <c r="G111" i="2"/>
  <c r="H111" i="2"/>
  <c r="I111" i="2"/>
  <c r="J111" i="2"/>
  <c r="E112" i="2"/>
  <c r="F112" i="2"/>
  <c r="G112" i="2"/>
  <c r="H112" i="2"/>
  <c r="I112" i="2"/>
  <c r="J112" i="2"/>
  <c r="E113" i="2"/>
  <c r="F113" i="2"/>
  <c r="G113" i="2"/>
  <c r="H113" i="2"/>
  <c r="I113" i="2"/>
  <c r="J113" i="2"/>
  <c r="E114" i="2"/>
  <c r="F114" i="2"/>
  <c r="G114" i="2"/>
  <c r="H114" i="2"/>
  <c r="I114" i="2"/>
  <c r="J114" i="2"/>
  <c r="E115" i="2"/>
  <c r="F115" i="2"/>
  <c r="G115" i="2"/>
  <c r="H115" i="2"/>
  <c r="I115" i="2"/>
  <c r="J115" i="2"/>
  <c r="E116" i="2"/>
  <c r="F116" i="2"/>
  <c r="G116" i="2"/>
  <c r="H116" i="2"/>
  <c r="I116" i="2"/>
  <c r="J116" i="2"/>
  <c r="E117" i="2"/>
  <c r="F117" i="2"/>
  <c r="G117" i="2"/>
  <c r="H117" i="2"/>
  <c r="I117" i="2"/>
  <c r="J117" i="2"/>
  <c r="E118" i="2"/>
  <c r="F118" i="2"/>
  <c r="G118" i="2"/>
  <c r="H118" i="2"/>
  <c r="I118" i="2"/>
  <c r="J118" i="2"/>
  <c r="J105" i="2"/>
  <c r="I105" i="2"/>
  <c r="H105" i="2"/>
  <c r="G105" i="2"/>
  <c r="F105" i="2"/>
  <c r="E74" i="2"/>
  <c r="F74" i="2"/>
  <c r="G74" i="2"/>
  <c r="H74" i="2"/>
  <c r="I74" i="2"/>
  <c r="J74" i="2"/>
  <c r="E75" i="2"/>
  <c r="F75" i="2"/>
  <c r="G75" i="2"/>
  <c r="H75" i="2"/>
  <c r="I75" i="2"/>
  <c r="J75" i="2"/>
  <c r="E76" i="2"/>
  <c r="F76" i="2"/>
  <c r="G76" i="2"/>
  <c r="H76" i="2"/>
  <c r="I76" i="2"/>
  <c r="J76" i="2"/>
  <c r="E77" i="2"/>
  <c r="F77" i="2"/>
  <c r="G77" i="2"/>
  <c r="H77" i="2"/>
  <c r="I77" i="2"/>
  <c r="J77" i="2"/>
  <c r="E78" i="2"/>
  <c r="F78" i="2"/>
  <c r="G78" i="2"/>
  <c r="H78" i="2"/>
  <c r="I78" i="2"/>
  <c r="J78" i="2"/>
  <c r="E79" i="2"/>
  <c r="F79" i="2"/>
  <c r="G79" i="2"/>
  <c r="H79" i="2"/>
  <c r="I79" i="2"/>
  <c r="J79" i="2"/>
  <c r="E80" i="2"/>
  <c r="F80" i="2"/>
  <c r="G80" i="2"/>
  <c r="H80" i="2"/>
  <c r="I80" i="2"/>
  <c r="J80" i="2"/>
  <c r="E82" i="2"/>
  <c r="F82" i="2"/>
  <c r="G82" i="2"/>
  <c r="H82" i="2"/>
  <c r="I82" i="2"/>
  <c r="J82" i="2"/>
  <c r="E83" i="2"/>
  <c r="F83" i="2"/>
  <c r="G83" i="2"/>
  <c r="H83" i="2"/>
  <c r="I83" i="2"/>
  <c r="J83" i="2"/>
  <c r="E84" i="2"/>
  <c r="F84" i="2"/>
  <c r="G84" i="2"/>
  <c r="H84" i="2"/>
  <c r="I84" i="2"/>
  <c r="J84" i="2"/>
  <c r="E85" i="2"/>
  <c r="F85" i="2"/>
  <c r="G85" i="2"/>
  <c r="H85" i="2"/>
  <c r="I85" i="2"/>
  <c r="J85" i="2"/>
  <c r="E86" i="2"/>
  <c r="F86" i="2"/>
  <c r="G86" i="2"/>
  <c r="H86" i="2"/>
  <c r="I86" i="2"/>
  <c r="J86" i="2"/>
  <c r="E87" i="2"/>
  <c r="F87" i="2"/>
  <c r="G87" i="2"/>
  <c r="H87" i="2"/>
  <c r="I87" i="2"/>
  <c r="J87" i="2"/>
  <c r="E88" i="2"/>
  <c r="F88" i="2"/>
  <c r="G88" i="2"/>
  <c r="H88" i="2"/>
  <c r="I88" i="2"/>
  <c r="J88" i="2"/>
  <c r="E89" i="2"/>
  <c r="F89" i="2"/>
  <c r="G89" i="2"/>
  <c r="H89" i="2"/>
  <c r="I89" i="2"/>
  <c r="J89" i="2"/>
  <c r="E90" i="2"/>
  <c r="F90" i="2"/>
  <c r="G90" i="2"/>
  <c r="H90" i="2"/>
  <c r="I90" i="2"/>
  <c r="J90" i="2"/>
  <c r="E91" i="2"/>
  <c r="F91" i="2"/>
  <c r="G91" i="2"/>
  <c r="H91" i="2"/>
  <c r="I91" i="2"/>
  <c r="J91" i="2"/>
  <c r="E92" i="2"/>
  <c r="F92" i="2"/>
  <c r="G92" i="2"/>
  <c r="H92" i="2"/>
  <c r="I92" i="2"/>
  <c r="J92" i="2"/>
  <c r="E93" i="2"/>
  <c r="F93" i="2"/>
  <c r="G93" i="2"/>
  <c r="H93" i="2"/>
  <c r="I93" i="2"/>
  <c r="J93" i="2"/>
  <c r="J73" i="2"/>
  <c r="I73" i="2"/>
  <c r="H73" i="2"/>
  <c r="G73" i="2"/>
  <c r="F73" i="2"/>
  <c r="E73" i="2"/>
  <c r="F5" i="2" l="1"/>
  <c r="G5" i="2" s="1"/>
  <c r="H5" i="2" s="1"/>
  <c r="I5" i="2" s="1"/>
  <c r="J5" i="2" s="1"/>
  <c r="K5" i="2" s="1"/>
  <c r="L5" i="2" s="1"/>
  <c r="M5" i="2" s="1"/>
  <c r="N5" i="2" s="1"/>
  <c r="E5" i="2"/>
  <c r="F35" i="1" l="1"/>
  <c r="F184" i="1" l="1"/>
  <c r="F188" i="1"/>
  <c r="F190" i="1"/>
  <c r="F217" i="1" l="1"/>
  <c r="F218" i="1"/>
  <c r="F215" i="1"/>
  <c r="F212" i="1"/>
  <c r="F180" i="1"/>
  <c r="F192" i="1"/>
  <c r="F195" i="1"/>
  <c r="F196" i="1"/>
  <c r="F163" i="1"/>
  <c r="F165" i="1"/>
  <c r="F168" i="1"/>
  <c r="F170" i="1"/>
  <c r="F171" i="1"/>
  <c r="F172" i="1"/>
  <c r="F173" i="1"/>
  <c r="F174" i="1"/>
  <c r="F159" i="1"/>
  <c r="F84" i="1"/>
  <c r="F86" i="1"/>
  <c r="F88" i="1"/>
  <c r="F83" i="1"/>
  <c r="F63" i="1"/>
  <c r="F39" i="1" l="1"/>
  <c r="F36" i="1"/>
  <c r="F33" i="1"/>
  <c r="F32" i="1"/>
  <c r="F27" i="1"/>
  <c r="F25" i="1"/>
  <c r="F17" i="1"/>
  <c r="F13" i="1"/>
</calcChain>
</file>

<file path=xl/sharedStrings.xml><?xml version="1.0" encoding="utf-8"?>
<sst xmlns="http://schemas.openxmlformats.org/spreadsheetml/2006/main" count="599" uniqueCount="286">
  <si>
    <t>Rang</t>
  </si>
  <si>
    <t>Noms</t>
  </si>
  <si>
    <t>course</t>
  </si>
  <si>
    <t>temps</t>
  </si>
  <si>
    <t>cotation</t>
  </si>
  <si>
    <t>cotation+</t>
  </si>
  <si>
    <t>cotation-</t>
  </si>
  <si>
    <t>SIROUX ELISABETH</t>
  </si>
  <si>
    <t>course Tangue</t>
  </si>
  <si>
    <t>JEAN-FRANCOIS Karine</t>
  </si>
  <si>
    <t>Trail des Anglais</t>
  </si>
  <si>
    <t>SERY SYLVIE</t>
  </si>
  <si>
    <t>MITHRIDATE Elodie</t>
  </si>
  <si>
    <t>LOPEZ Peggy</t>
  </si>
  <si>
    <t>LE TOP 5 NIVEAU DEPARTEMENTAL femme REUNION 2015 - VERSION MOYENNE</t>
  </si>
  <si>
    <t>CARRET ESTELLE</t>
  </si>
  <si>
    <t>HIBON Fatima</t>
  </si>
  <si>
    <t>LE TOP 2 NIVEAU REGIONAL femme REUNION 2015 - VERSION MOYENNE</t>
  </si>
  <si>
    <t>NEDELEC Claire</t>
  </si>
  <si>
    <t>trail des Anglais</t>
  </si>
  <si>
    <t>HOARAU DEURWEILHER Sabrina</t>
  </si>
  <si>
    <t>Trans-volcano</t>
  </si>
  <si>
    <t>PERCHERON NATHALIE</t>
  </si>
  <si>
    <t>Caldeira Trail</t>
  </si>
  <si>
    <t>HAEGEL HELENE</t>
  </si>
  <si>
    <t>FOURNAT AURELIE</t>
  </si>
  <si>
    <t>DELGARD MARIE-DENISE</t>
  </si>
  <si>
    <t>POCHET BLANDINE</t>
  </si>
  <si>
    <t>LAUER Gaelle</t>
  </si>
  <si>
    <t>BRAJON MORGANE</t>
  </si>
  <si>
    <t>DUMONT MICHELLE</t>
  </si>
  <si>
    <t>BARET SANDRA</t>
  </si>
  <si>
    <t>ARDOINO MAGALI</t>
  </si>
  <si>
    <t>CORDIER CHARLOTTE</t>
  </si>
  <si>
    <t>PUY MARCELLE</t>
  </si>
  <si>
    <t>10kms ADH</t>
  </si>
  <si>
    <t>ATIA ANNE</t>
  </si>
  <si>
    <t>TUSP</t>
  </si>
  <si>
    <t>Nedelec Claire</t>
  </si>
  <si>
    <t>km VERTIC. MAIDO</t>
  </si>
  <si>
    <t>Trail d l'Eden</t>
  </si>
  <si>
    <t>FOURDRINIER SYLVIE</t>
  </si>
  <si>
    <t>GENTILHOMME AUDREY</t>
  </si>
  <si>
    <t>CADET ARMANDE</t>
  </si>
  <si>
    <t>FANCHIN VIVIANE</t>
  </si>
  <si>
    <t>PIERY Ekaterina</t>
  </si>
  <si>
    <t>10 KMS PPM</t>
  </si>
  <si>
    <t>VITRY VALERIE</t>
  </si>
  <si>
    <t>EMMA CORINNE</t>
  </si>
  <si>
    <t>FONLUPT STEPHANIE</t>
  </si>
  <si>
    <t>Trail de l'Eden</t>
  </si>
  <si>
    <t>10 kms PPM</t>
  </si>
  <si>
    <t>MARTIN NATHALIE</t>
  </si>
  <si>
    <t>BOYER KATIA</t>
  </si>
  <si>
    <t>KERNEIS Elodie</t>
  </si>
  <si>
    <t>MAILLOT Marie-lise</t>
  </si>
  <si>
    <t>STEPHAN MURIEL</t>
  </si>
  <si>
    <t>KLEIN JOSETTE</t>
  </si>
  <si>
    <t>ROBERT DANIELLE</t>
  </si>
  <si>
    <t>CHELLEMBRUN Jocelyne</t>
  </si>
  <si>
    <t>PARSY CATHY</t>
  </si>
  <si>
    <t>TOUSSAINT MIREILLE</t>
  </si>
  <si>
    <t>REVEL AURELIE</t>
  </si>
  <si>
    <t>DAFREVOLLE KELLY</t>
  </si>
  <si>
    <t>HOAREAU Yolaine</t>
  </si>
  <si>
    <t>TAURINES CLAIRE</t>
  </si>
  <si>
    <t>ILLAN Nathalie</t>
  </si>
  <si>
    <t>BLARD BEATRICE</t>
  </si>
  <si>
    <t>RIVIERE LAURA-LESLIE</t>
  </si>
  <si>
    <t>HOAREAU CORINNE</t>
  </si>
  <si>
    <t>QUEFFELEC MARIE-MICKALA</t>
  </si>
  <si>
    <t>GRONDIN MARIE-DENISE</t>
  </si>
  <si>
    <t>BEHAGHEL Vinciane</t>
  </si>
  <si>
    <t>SIMON Leyssa</t>
  </si>
  <si>
    <t>RICHAUD NATHALIE</t>
  </si>
  <si>
    <t>BONNEAU edith</t>
  </si>
  <si>
    <t>JANIN ANNE CECILE</t>
  </si>
  <si>
    <t>BARDEUR AMELIE</t>
  </si>
  <si>
    <t>SECCHIUTTI elodie</t>
  </si>
  <si>
    <t>GUILBAULT ELEONORE</t>
  </si>
  <si>
    <t>GRAVIER NELLY</t>
  </si>
  <si>
    <t>MALVAL ANAIS</t>
  </si>
  <si>
    <t>LAEMMLE Christine</t>
  </si>
  <si>
    <t>LEHIDEUX gwenola</t>
  </si>
  <si>
    <t>MICHAUD GUYLENE</t>
  </si>
  <si>
    <t>DAFREVILLE kelly</t>
  </si>
  <si>
    <t>TRAJAN evelyne</t>
  </si>
  <si>
    <t>DE CAMPOS GERIA PALMIRA</t>
  </si>
  <si>
    <t>Kms vertical du Maïdo</t>
  </si>
  <si>
    <t>DERAND DELPHINE</t>
  </si>
  <si>
    <t>GHORZI NORA</t>
  </si>
  <si>
    <t>10 KMS NED</t>
  </si>
  <si>
    <t>OLLIVIER LAMARQUE FABIENNE</t>
  </si>
  <si>
    <t>DAMOUR HERVE</t>
  </si>
  <si>
    <t>NIEL CHANTAL</t>
  </si>
  <si>
    <t>SCHAEFFER MURIEL</t>
  </si>
  <si>
    <t>FONTAINE FABIOLA</t>
  </si>
  <si>
    <t>Trail de l'Horloge</t>
  </si>
  <si>
    <t>CIMAN CECILE</t>
  </si>
  <si>
    <t>PUCHEU Pauline</t>
  </si>
  <si>
    <t>PAUSe Fabiola</t>
  </si>
  <si>
    <t>HOARAU MICHELLE</t>
  </si>
  <si>
    <t>LE JEANNE Lucie</t>
  </si>
  <si>
    <t>GIGAN Elodie</t>
  </si>
  <si>
    <t>GICQUEL celine</t>
  </si>
  <si>
    <t>DUCHEMANE VICTORINE</t>
  </si>
  <si>
    <t>GUERDIN laura</t>
  </si>
  <si>
    <t>PERROUAULT huguette</t>
  </si>
  <si>
    <t>HOAREAU MYRIELLE</t>
  </si>
  <si>
    <t>BAUDIS CLAIRE</t>
  </si>
  <si>
    <t>LACHAPELLE GERALDINE</t>
  </si>
  <si>
    <t>BEGUE CHANTAL</t>
  </si>
  <si>
    <t>LEVENEUR NADINE</t>
  </si>
  <si>
    <t>DUMONT BERNADETTE</t>
  </si>
  <si>
    <t>BEGE SOPHIE</t>
  </si>
  <si>
    <t>Trail Grand Bassin</t>
  </si>
  <si>
    <t>TROUVE Marie</t>
  </si>
  <si>
    <t>BASQUAISE Marie Sophie</t>
  </si>
  <si>
    <t>DELCHINI ANNE-CECILE</t>
  </si>
  <si>
    <t>10kmNSP</t>
  </si>
  <si>
    <t>RIVIERE JULIE</t>
  </si>
  <si>
    <t>MAREUX EUGENIE</t>
  </si>
  <si>
    <t>VADIVELOU MARIE-AUGUSTINE</t>
  </si>
  <si>
    <t>BOURGEOIS MARIE-NOELLE</t>
  </si>
  <si>
    <t>LACOUDRAY GEORGET</t>
  </si>
  <si>
    <t>GONNEAU FLORELLE</t>
  </si>
  <si>
    <t>LE TOP 12 NIVEAU NATIONAL femme REUNION 2015 - VERSION COURTE</t>
  </si>
  <si>
    <t>SMITH JOHANNA</t>
  </si>
  <si>
    <t>JEANNETTE SYLVIANE</t>
  </si>
  <si>
    <t>SANTOS DA SILVA FLEUR</t>
  </si>
  <si>
    <t>BENTALEB DALILA</t>
  </si>
  <si>
    <t>ALTHIERY CORINE</t>
  </si>
  <si>
    <t>LEBON DOMINIQUE</t>
  </si>
  <si>
    <t>GAUVIN MARIE-NATHALIE</t>
  </si>
  <si>
    <t>BOYER ELISABETH</t>
  </si>
  <si>
    <t>DUBOIL DOLORES</t>
  </si>
  <si>
    <t>GEERAERT ANNE</t>
  </si>
  <si>
    <t>DURAND ISABELLE</t>
  </si>
  <si>
    <t>RAUDRANT ANNE</t>
  </si>
  <si>
    <t>DELISLE FREDERIQUE</t>
  </si>
  <si>
    <t>LARTIGUE CELINE</t>
  </si>
  <si>
    <t>ASSOUMANI ALEXANDRA</t>
  </si>
  <si>
    <t>PROT MYRIAM</t>
  </si>
  <si>
    <t>DEBENOIT HELENE</t>
  </si>
  <si>
    <t>DIVOL MARIE-JUDITH</t>
  </si>
  <si>
    <t>D'HOOGHE Clementine</t>
  </si>
  <si>
    <t>LEPERLIER AGNIEL</t>
  </si>
  <si>
    <t>LAVISSE ELODIE</t>
  </si>
  <si>
    <t>BITROU-GAILLARD ANNE</t>
  </si>
  <si>
    <t>MARA HINATEA</t>
  </si>
  <si>
    <t>RAGOT BENEDICTE</t>
  </si>
  <si>
    <t>MITHRIDATE ELODIE</t>
  </si>
  <si>
    <t>TURPIN marie gisele</t>
  </si>
  <si>
    <t>LECOCQ ODILE</t>
  </si>
  <si>
    <t>NIRLO FLORENCE</t>
  </si>
  <si>
    <t>ROCHECOUSTE CATHERINE</t>
  </si>
  <si>
    <t>LE TENNIER SYLVIE</t>
  </si>
  <si>
    <t>PIERRE AGNES</t>
  </si>
  <si>
    <t>PAYET SABRINA</t>
  </si>
  <si>
    <t>FONTAINE CHRISTIANE</t>
  </si>
  <si>
    <t>DORILAS EMMANUELLE</t>
  </si>
  <si>
    <t>PERRIER-LEFEVRE CORINNE</t>
  </si>
  <si>
    <t>MOREL MELINDA</t>
  </si>
  <si>
    <t>VIRASSAMY FLORE</t>
  </si>
  <si>
    <t>DOUTEAU AUDREY</t>
  </si>
  <si>
    <t>CHABAUD NADINE</t>
  </si>
  <si>
    <t>MOREL SYLVIE</t>
  </si>
  <si>
    <t>JOUSSERAND MARION</t>
  </si>
  <si>
    <t>GABIOU MARIE-JACQUELIN</t>
  </si>
  <si>
    <t>BEDIER Florence</t>
  </si>
  <si>
    <t>TALERIEN NADINE</t>
  </si>
  <si>
    <t>PITERBOTH MARIE-DAISY</t>
  </si>
  <si>
    <t>DEMOUSTIER FREDERIQUE</t>
  </si>
  <si>
    <t>QUEST MAGALI</t>
  </si>
  <si>
    <t>ETTORI MARION</t>
  </si>
  <si>
    <t>SAPET CARINE</t>
  </si>
  <si>
    <t>BARET JOCELYNE</t>
  </si>
  <si>
    <t>MATET LEA</t>
  </si>
  <si>
    <t>MALINGA RICHELINE</t>
  </si>
  <si>
    <t>TAILON-ROY MARYSE</t>
  </si>
  <si>
    <t>TECHER ISABELLE</t>
  </si>
  <si>
    <t>LAUDE ISABELLE</t>
  </si>
  <si>
    <t>MAILLOT KEVINE</t>
  </si>
  <si>
    <t>LALLEMAND ANNIE</t>
  </si>
  <si>
    <t>BEGUE AGNES</t>
  </si>
  <si>
    <t>DALLEAU ANGELIQUE</t>
  </si>
  <si>
    <t>LE TOP 80 NIVEAU REGIONAL femme REUNION 2015 - VERSION courte</t>
  </si>
  <si>
    <t>ABDALLAH TOMANY LORAINZA</t>
  </si>
  <si>
    <t>BRASSAMIN MAHEFARINIRINA</t>
  </si>
  <si>
    <t>MAILLOT STEPHANIE</t>
  </si>
  <si>
    <t>VITRY PRISCILLA</t>
  </si>
  <si>
    <t>GEROME-CUGNIN VERONIQUE</t>
  </si>
  <si>
    <t>KALYNTSHUK BERANGERE</t>
  </si>
  <si>
    <t>NEMORIN SIMONE</t>
  </si>
  <si>
    <t>PERISSE CHARLOTTE</t>
  </si>
  <si>
    <t>MADELEINE EVELYNE</t>
  </si>
  <si>
    <t>MOUTOU MARIE-GUYLAINE</t>
  </si>
  <si>
    <t>MAAROUF BOUTIN SAMIRA</t>
  </si>
  <si>
    <t>DAVID HELENE</t>
  </si>
  <si>
    <t>MARA MARTINE</t>
  </si>
  <si>
    <t>ETHEVE FLORIANE</t>
  </si>
  <si>
    <t>PERSONNAT SOPHIE</t>
  </si>
  <si>
    <t>GRALL Laureline</t>
  </si>
  <si>
    <t>VIARD GODIN Valerie</t>
  </si>
  <si>
    <t>LEPINAY FRANCOISE</t>
  </si>
  <si>
    <t>DULAU VIOLAINE</t>
  </si>
  <si>
    <t>LE TOP 60 NIVEAU DEPARTEMENTAL femme REUNION 2015 - VERSION courte</t>
  </si>
  <si>
    <t>…</t>
  </si>
  <si>
    <t xml:space="preserve">Il se peut que, même si vous avez fait l'une de ses courses, vous n'apparaissez pas dans ce classement limité </t>
  </si>
  <si>
    <t>au top 100. Vous pouvez toujours consulter votre cotation sur les tableaux des courses feuille suivante.</t>
  </si>
  <si>
    <t>COURT</t>
  </si>
  <si>
    <t>date</t>
  </si>
  <si>
    <t>valeur</t>
  </si>
  <si>
    <r>
      <t>TUSP</t>
    </r>
    <r>
      <rPr>
        <sz val="11"/>
        <color rgb="FFFF0000"/>
        <rFont val="Calibri"/>
        <family val="2"/>
        <scheme val="minor"/>
      </rPr>
      <t>*</t>
    </r>
  </si>
  <si>
    <t>kms vertical du Maido</t>
  </si>
  <si>
    <t>10 KMS noct. Entre-Deux</t>
  </si>
  <si>
    <t>10 kms de l'ADH</t>
  </si>
  <si>
    <t>10 Kms PPM</t>
  </si>
  <si>
    <t>10 kms nocturne St Paul</t>
  </si>
  <si>
    <t>course Piton Patate</t>
  </si>
  <si>
    <t>course Papangue</t>
  </si>
  <si>
    <t>Course du Géranium</t>
  </si>
  <si>
    <t>10 kms ville de St Denis</t>
  </si>
  <si>
    <t>Semi Marathon St Louis</t>
  </si>
  <si>
    <t>Leu Trail de la Chaloupe</t>
  </si>
  <si>
    <t>Camélias Raid</t>
  </si>
  <si>
    <t>Trail de Coteaux sec</t>
  </si>
  <si>
    <t>TUSD 24</t>
  </si>
  <si>
    <t>Course de l'Ail</t>
  </si>
  <si>
    <t>Run Odysséa</t>
  </si>
  <si>
    <t>Kalla Nescafé</t>
  </si>
  <si>
    <t>*Récompensé à la valeur de 19,5 et réajusté à la valeur de 18,5</t>
  </si>
  <si>
    <t>Valeur de chaque courses tout terrain sur les différentes versions et barèmes temps par cotations principales</t>
  </si>
  <si>
    <t>MOYEN</t>
  </si>
  <si>
    <t>course Tangue**</t>
  </si>
  <si>
    <t>indéfini</t>
  </si>
  <si>
    <t>défi Pierrefond/PDN</t>
  </si>
  <si>
    <t>Dtour 45</t>
  </si>
  <si>
    <t>La Salazienne</t>
  </si>
  <si>
    <t>Trail Colorado</t>
  </si>
  <si>
    <t>Trail Vert Bleu</t>
  </si>
  <si>
    <t>Boucle de la Roche Ecrite</t>
  </si>
  <si>
    <t>Semi Trail Grd Ouest</t>
  </si>
  <si>
    <t>Trail des 3 Pitons</t>
  </si>
  <si>
    <t>Raid Tuit Tuit</t>
  </si>
  <si>
    <t>La Makoise</t>
  </si>
  <si>
    <t>Trail Bassin Bœuf</t>
  </si>
  <si>
    <t>Trans Dimitile</t>
  </si>
  <si>
    <t>** réévalué à 38 pour cause de boue</t>
  </si>
  <si>
    <t>LONG</t>
  </si>
  <si>
    <t>Trans Volcano*</t>
  </si>
  <si>
    <t>trail Grand Bassin</t>
  </si>
  <si>
    <t>D Tour 60</t>
  </si>
  <si>
    <t>Trail de Minuit</t>
  </si>
  <si>
    <t>Course de l'Arc en Ciel</t>
  </si>
  <si>
    <t>Trail Grand Ouest</t>
  </si>
  <si>
    <t>Cimasalasienne</t>
  </si>
  <si>
    <t>La Mascareigne</t>
  </si>
  <si>
    <t>* parcours 2015 revu à la baisse</t>
  </si>
  <si>
    <t>ATTENTION : seul les cases bleus sont à remplir, respectez la forme (00:00:00)</t>
  </si>
  <si>
    <t>COTATION</t>
  </si>
  <si>
    <t>VOTRE TPS</t>
  </si>
  <si>
    <t xml:space="preserve"> violet</t>
  </si>
  <si>
    <t>début.</t>
  </si>
  <si>
    <t>calculez votre propre cotation page suivante</t>
  </si>
  <si>
    <t>version courte</t>
  </si>
  <si>
    <t>version moyenne</t>
  </si>
  <si>
    <t>version longue</t>
  </si>
  <si>
    <t>ROUGE</t>
  </si>
  <si>
    <t>ORANGE</t>
  </si>
  <si>
    <t>JAUNE</t>
  </si>
  <si>
    <t>Trail des 2 rivières</t>
  </si>
  <si>
    <t>boucle Bassin Vital</t>
  </si>
  <si>
    <t>trail des 2 rivières</t>
  </si>
  <si>
    <t>LE TOP 5 NIVEAU NATIONAL femme REUNION 2015 - VERSION longue</t>
  </si>
  <si>
    <t>OLASAGASTI NATHALIE</t>
  </si>
  <si>
    <t>LEGROS ELISABETH</t>
  </si>
  <si>
    <t>GERBELOT LEGRIS SOPHIE</t>
  </si>
  <si>
    <t>DUFOUR isabelle</t>
  </si>
  <si>
    <t>LE TOP 10 NIVEAU REGIONAL femme REUNION 2015 - VERSION longue</t>
  </si>
  <si>
    <t>LE TOP 1 NIVEAU NATIONAL femme REUNION 2015 - VERSION MOYENNE</t>
  </si>
  <si>
    <t>VIGNAL ROSELYNE</t>
  </si>
  <si>
    <t>PETIT DE LA RHODIERE MYLENE</t>
  </si>
  <si>
    <t>FONTAINE REGINE</t>
  </si>
  <si>
    <t>LE TOP 16 NIVEAU DEPARTEMENTAL femme REUNION 2015 - VERSION longue</t>
  </si>
  <si>
    <t>;)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</si>
</sst>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/mm/yy;@"/>
    <numFmt numFmtId="166" formatCode="[h]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1" xfId="0" applyBorder="1"/>
    <xf numFmtId="0" fontId="0" fillId="0" borderId="2" xfId="0" applyBorder="1"/>
    <xf numFmtId="21" fontId="0" fillId="0" borderId="2" xfId="0" applyNumberFormat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2" xfId="0" applyNumberFormat="1" applyBorder="1"/>
    <xf numFmtId="0" fontId="0" fillId="0" borderId="2" xfId="0" applyBorder="1"/>
    <xf numFmtId="21" fontId="0" fillId="0" borderId="2" xfId="0" applyNumberFormat="1" applyBorder="1" applyAlignment="1">
      <alignment horizontal="center"/>
    </xf>
    <xf numFmtId="21" fontId="0" fillId="0" borderId="2" xfId="0" applyNumberForma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/>
    </xf>
    <xf numFmtId="1" fontId="0" fillId="0" borderId="2" xfId="0" applyNumberFormat="1" applyBorder="1"/>
    <xf numFmtId="0" fontId="0" fillId="0" borderId="2" xfId="0" applyBorder="1"/>
    <xf numFmtId="21" fontId="0" fillId="0" borderId="2" xfId="0" applyNumberFormat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2" xfId="0" applyNumberFormat="1" applyBorder="1"/>
    <xf numFmtId="0" fontId="0" fillId="0" borderId="2" xfId="0" applyBorder="1"/>
    <xf numFmtId="21" fontId="0" fillId="0" borderId="2" xfId="0" applyNumberFormat="1" applyBorder="1" applyAlignment="1">
      <alignment horizontal="center"/>
    </xf>
    <xf numFmtId="21" fontId="0" fillId="0" borderId="2" xfId="0" applyNumberForma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/>
    </xf>
    <xf numFmtId="1" fontId="0" fillId="0" borderId="2" xfId="0" applyNumberFormat="1" applyBorder="1"/>
    <xf numFmtId="0" fontId="0" fillId="0" borderId="0" xfId="0"/>
    <xf numFmtId="0" fontId="0" fillId="0" borderId="2" xfId="0" applyBorder="1"/>
    <xf numFmtId="21" fontId="0" fillId="0" borderId="2" xfId="0" applyNumberFormat="1" applyBorder="1" applyAlignment="1">
      <alignment horizontal="center"/>
    </xf>
    <xf numFmtId="21" fontId="0" fillId="0" borderId="2" xfId="0" applyNumberForma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/>
    </xf>
    <xf numFmtId="1" fontId="0" fillId="0" borderId="2" xfId="0" applyNumberFormat="1" applyBorder="1"/>
    <xf numFmtId="0" fontId="0" fillId="0" borderId="2" xfId="0" applyBorder="1"/>
    <xf numFmtId="21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/>
    <xf numFmtId="0" fontId="0" fillId="2" borderId="2" xfId="0" applyFill="1" applyBorder="1" applyAlignment="1">
      <alignment horizontal="center"/>
    </xf>
    <xf numFmtId="0" fontId="0" fillId="0" borderId="2" xfId="0" applyBorder="1"/>
    <xf numFmtId="21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2" xfId="0" applyNumberFormat="1" applyBorder="1"/>
    <xf numFmtId="0" fontId="0" fillId="2" borderId="2" xfId="0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1" fontId="0" fillId="0" borderId="2" xfId="0" applyNumberFormat="1" applyBorder="1" applyAlignment="1">
      <alignment horizontal="center"/>
    </xf>
    <xf numFmtId="21" fontId="0" fillId="0" borderId="2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21" fontId="0" fillId="0" borderId="0" xfId="0" applyNumberFormat="1" applyFill="1" applyBorder="1"/>
    <xf numFmtId="1" fontId="0" fillId="0" borderId="2" xfId="0" applyNumberFormat="1" applyBorder="1"/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21" fontId="0" fillId="4" borderId="2" xfId="0" applyNumberFormat="1" applyFill="1" applyBorder="1"/>
    <xf numFmtId="1" fontId="0" fillId="4" borderId="2" xfId="0" applyNumberFormat="1" applyFill="1" applyBorder="1" applyAlignment="1">
      <alignment horizontal="center"/>
    </xf>
    <xf numFmtId="1" fontId="0" fillId="0" borderId="0" xfId="0" applyNumberFormat="1" applyBorder="1"/>
    <xf numFmtId="0" fontId="0" fillId="0" borderId="2" xfId="0" applyFill="1" applyBorder="1"/>
    <xf numFmtId="21" fontId="0" fillId="4" borderId="3" xfId="0" applyNumberFormat="1" applyFill="1" applyBorder="1"/>
    <xf numFmtId="1" fontId="0" fillId="4" borderId="3" xfId="0" applyNumberFormat="1" applyFill="1" applyBorder="1" applyAlignment="1">
      <alignment horizontal="center"/>
    </xf>
    <xf numFmtId="21" fontId="0" fillId="2" borderId="2" xfId="0" applyNumberFormat="1" applyFill="1" applyBorder="1"/>
    <xf numFmtId="1" fontId="0" fillId="2" borderId="2" xfId="0" applyNumberFormat="1" applyFill="1" applyBorder="1" applyAlignment="1">
      <alignment horizontal="center"/>
    </xf>
    <xf numFmtId="21" fontId="2" fillId="0" borderId="0" xfId="0" applyNumberFormat="1" applyFont="1" applyFill="1" applyBorder="1"/>
    <xf numFmtId="0" fontId="1" fillId="5" borderId="0" xfId="0" applyFont="1" applyFill="1"/>
    <xf numFmtId="0" fontId="0" fillId="5" borderId="1" xfId="0" applyFill="1" applyBorder="1"/>
    <xf numFmtId="0" fontId="0" fillId="5" borderId="2" xfId="0" applyFill="1" applyBorder="1"/>
    <xf numFmtId="0" fontId="1" fillId="6" borderId="0" xfId="0" applyFont="1" applyFill="1"/>
    <xf numFmtId="0" fontId="0" fillId="6" borderId="1" xfId="0" applyFill="1" applyBorder="1"/>
    <xf numFmtId="0" fontId="0" fillId="6" borderId="2" xfId="0" applyFill="1" applyBorder="1"/>
    <xf numFmtId="21" fontId="0" fillId="0" borderId="0" xfId="0" applyNumberFormat="1"/>
    <xf numFmtId="21" fontId="2" fillId="4" borderId="2" xfId="0" applyNumberFormat="1" applyFont="1" applyFill="1" applyBorder="1"/>
    <xf numFmtId="1" fontId="2" fillId="4" borderId="2" xfId="0" applyNumberFormat="1" applyFont="1" applyFill="1" applyBorder="1" applyAlignment="1">
      <alignment horizontal="center"/>
    </xf>
    <xf numFmtId="21" fontId="0" fillId="2" borderId="2" xfId="0" applyNumberFormat="1" applyFill="1" applyBorder="1" applyAlignment="1">
      <alignment horizontal="center"/>
    </xf>
    <xf numFmtId="0" fontId="0" fillId="0" borderId="3" xfId="0" applyFill="1" applyBorder="1"/>
    <xf numFmtId="0" fontId="1" fillId="7" borderId="0" xfId="0" applyFont="1" applyFill="1"/>
    <xf numFmtId="0" fontId="0" fillId="7" borderId="1" xfId="0" applyFill="1" applyBorder="1"/>
    <xf numFmtId="0" fontId="0" fillId="7" borderId="2" xfId="0" applyFill="1" applyBorder="1"/>
    <xf numFmtId="21" fontId="2" fillId="2" borderId="2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21" fontId="0" fillId="2" borderId="2" xfId="0" applyNumberFormat="1" applyFon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Border="1"/>
    <xf numFmtId="1" fontId="0" fillId="0" borderId="3" xfId="0" applyNumberFormat="1" applyBorder="1" applyAlignment="1">
      <alignment horizontal="center"/>
    </xf>
    <xf numFmtId="0" fontId="0" fillId="0" borderId="0" xfId="0" applyFill="1"/>
    <xf numFmtId="1" fontId="0" fillId="2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64" fontId="0" fillId="2" borderId="2" xfId="0" applyNumberFormat="1" applyFill="1" applyBorder="1"/>
    <xf numFmtId="21" fontId="0" fillId="4" borderId="4" xfId="0" applyNumberFormat="1" applyFill="1" applyBorder="1"/>
    <xf numFmtId="1" fontId="2" fillId="4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7" borderId="4" xfId="0" applyFill="1" applyBorder="1"/>
    <xf numFmtId="0" fontId="0" fillId="7" borderId="3" xfId="0" applyFill="1" applyBorder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21" fontId="0" fillId="8" borderId="4" xfId="0" applyNumberFormat="1" applyFill="1" applyBorder="1"/>
    <xf numFmtId="21" fontId="0" fillId="8" borderId="2" xfId="0" applyNumberFormat="1" applyFill="1" applyBorder="1"/>
    <xf numFmtId="1" fontId="0" fillId="8" borderId="2" xfId="0" applyNumberFormat="1" applyFill="1" applyBorder="1" applyAlignment="1">
      <alignment horizontal="center"/>
    </xf>
    <xf numFmtId="21" fontId="0" fillId="8" borderId="3" xfId="0" applyNumberFormat="1" applyFill="1" applyBorder="1"/>
    <xf numFmtId="1" fontId="0" fillId="8" borderId="3" xfId="0" applyNumberFormat="1" applyFill="1" applyBorder="1" applyAlignment="1">
      <alignment horizontal="center"/>
    </xf>
    <xf numFmtId="21" fontId="0" fillId="2" borderId="3" xfId="0" applyNumberFormat="1" applyFill="1" applyBorder="1"/>
    <xf numFmtId="1" fontId="0" fillId="0" borderId="3" xfId="0" applyNumberForma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0" fillId="6" borderId="4" xfId="0" applyFill="1" applyBorder="1"/>
    <xf numFmtId="1" fontId="0" fillId="4" borderId="4" xfId="0" applyNumberFormat="1" applyFill="1" applyBorder="1" applyAlignment="1">
      <alignment horizontal="center"/>
    </xf>
    <xf numFmtId="21" fontId="0" fillId="2" borderId="4" xfId="0" applyNumberFormat="1" applyFill="1" applyBorder="1"/>
    <xf numFmtId="1" fontId="2" fillId="8" borderId="4" xfId="0" applyNumberFormat="1" applyFont="1" applyFill="1" applyBorder="1" applyAlignment="1">
      <alignment horizontal="center"/>
    </xf>
    <xf numFmtId="164" fontId="0" fillId="8" borderId="2" xfId="0" applyNumberFormat="1" applyFill="1" applyBorder="1"/>
    <xf numFmtId="21" fontId="2" fillId="8" borderId="2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1" fontId="0" fillId="3" borderId="4" xfId="0" applyNumberFormat="1" applyFill="1" applyBorder="1"/>
    <xf numFmtId="1" fontId="0" fillId="3" borderId="4" xfId="0" applyNumberFormat="1" applyFill="1" applyBorder="1" applyAlignment="1">
      <alignment horizontal="center"/>
    </xf>
    <xf numFmtId="164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21" fontId="0" fillId="3" borderId="2" xfId="0" applyNumberFormat="1" applyFill="1" applyBorder="1"/>
    <xf numFmtId="1" fontId="2" fillId="3" borderId="2" xfId="0" applyNumberFormat="1" applyFont="1" applyFill="1" applyBorder="1" applyAlignment="1">
      <alignment horizontal="center"/>
    </xf>
    <xf numFmtId="21" fontId="0" fillId="3" borderId="2" xfId="0" applyNumberFormat="1" applyFont="1" applyFill="1" applyBorder="1" applyAlignment="1">
      <alignment vertical="center"/>
    </xf>
    <xf numFmtId="1" fontId="0" fillId="3" borderId="2" xfId="0" applyNumberFormat="1" applyFont="1" applyFill="1" applyBorder="1" applyAlignment="1">
      <alignment horizontal="center"/>
    </xf>
    <xf numFmtId="21" fontId="0" fillId="3" borderId="3" xfId="0" applyNumberFormat="1" applyFill="1" applyBorder="1"/>
    <xf numFmtId="1" fontId="0" fillId="3" borderId="3" xfId="0" applyNumberFormat="1" applyFill="1" applyBorder="1" applyAlignment="1">
      <alignment horizontal="center"/>
    </xf>
    <xf numFmtId="0" fontId="4" fillId="0" borderId="0" xfId="0" applyFont="1" applyFill="1" applyBorder="1"/>
    <xf numFmtId="21" fontId="0" fillId="0" borderId="0" xfId="0" applyNumberFormat="1" applyFont="1" applyFill="1" applyBorder="1" applyAlignment="1">
      <alignment vertical="center"/>
    </xf>
    <xf numFmtId="0" fontId="5" fillId="0" borderId="0" xfId="0" applyFont="1"/>
    <xf numFmtId="0" fontId="1" fillId="9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6" fontId="0" fillId="0" borderId="4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166" fontId="0" fillId="0" borderId="7" xfId="0" applyNumberFormat="1" applyBorder="1"/>
    <xf numFmtId="165" fontId="0" fillId="0" borderId="2" xfId="0" applyNumberFormat="1" applyBorder="1"/>
    <xf numFmtId="166" fontId="0" fillId="0" borderId="2" xfId="0" applyNumberFormat="1" applyBorder="1"/>
    <xf numFmtId="165" fontId="0" fillId="0" borderId="3" xfId="0" applyNumberFormat="1" applyBorder="1"/>
    <xf numFmtId="166" fontId="0" fillId="0" borderId="3" xfId="0" applyNumberFormat="1" applyBorder="1"/>
    <xf numFmtId="166" fontId="0" fillId="0" borderId="1" xfId="0" applyNumberFormat="1" applyFont="1" applyBorder="1" applyAlignment="1">
      <alignment horizontal="center"/>
    </xf>
    <xf numFmtId="165" fontId="3" fillId="0" borderId="0" xfId="0" applyNumberFormat="1" applyFont="1" applyBorder="1"/>
    <xf numFmtId="0" fontId="0" fillId="0" borderId="0" xfId="0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0" fontId="1" fillId="8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165" fontId="0" fillId="0" borderId="4" xfId="0" applyNumberFormat="1" applyBorder="1"/>
    <xf numFmtId="0" fontId="6" fillId="11" borderId="1" xfId="0" applyFont="1" applyFill="1" applyBorder="1" applyAlignment="1">
      <alignment horizontal="center"/>
    </xf>
    <xf numFmtId="165" fontId="0" fillId="0" borderId="0" xfId="0" applyNumberFormat="1" applyBorder="1"/>
    <xf numFmtId="0" fontId="7" fillId="0" borderId="0" xfId="0" applyFont="1"/>
    <xf numFmtId="0" fontId="1" fillId="0" borderId="1" xfId="0" applyFont="1" applyFill="1" applyBorder="1" applyAlignment="1">
      <alignment horizontal="center"/>
    </xf>
    <xf numFmtId="21" fontId="1" fillId="14" borderId="1" xfId="0" applyNumberFormat="1" applyFont="1" applyFill="1" applyBorder="1" applyAlignment="1">
      <alignment horizontal="center"/>
    </xf>
    <xf numFmtId="1" fontId="1" fillId="15" borderId="11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16" borderId="11" xfId="0" applyNumberFormat="1" applyFont="1" applyFill="1" applyBorder="1" applyAlignment="1">
      <alignment horizontal="center"/>
    </xf>
    <xf numFmtId="1" fontId="1" fillId="17" borderId="11" xfId="0" applyNumberFormat="1" applyFont="1" applyFill="1" applyBorder="1" applyAlignment="1">
      <alignment horizontal="center"/>
    </xf>
    <xf numFmtId="21" fontId="1" fillId="14" borderId="4" xfId="0" applyNumberFormat="1" applyFont="1" applyFill="1" applyBorder="1" applyAlignment="1">
      <alignment horizontal="center"/>
    </xf>
    <xf numFmtId="1" fontId="1" fillId="15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16" borderId="4" xfId="0" applyNumberFormat="1" applyFont="1" applyFill="1" applyBorder="1" applyAlignment="1">
      <alignment horizontal="center"/>
    </xf>
    <xf numFmtId="1" fontId="1" fillId="17" borderId="4" xfId="0" applyNumberFormat="1" applyFont="1" applyFill="1" applyBorder="1" applyAlignment="1">
      <alignment horizontal="center"/>
    </xf>
    <xf numFmtId="21" fontId="1" fillId="14" borderId="2" xfId="0" applyNumberFormat="1" applyFont="1" applyFill="1" applyBorder="1" applyAlignment="1">
      <alignment horizontal="center"/>
    </xf>
    <xf numFmtId="21" fontId="1" fillId="14" borderId="3" xfId="0" applyNumberFormat="1" applyFont="1" applyFill="1" applyBorder="1" applyAlignment="1">
      <alignment horizontal="center"/>
    </xf>
    <xf numFmtId="1" fontId="1" fillId="15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16" borderId="1" xfId="0" applyNumberFormat="1" applyFont="1" applyFill="1" applyBorder="1" applyAlignment="1">
      <alignment horizontal="center"/>
    </xf>
    <xf numFmtId="1" fontId="1" fillId="17" borderId="1" xfId="0" applyNumberFormat="1" applyFont="1" applyFill="1" applyBorder="1" applyAlignment="1">
      <alignment horizontal="center"/>
    </xf>
    <xf numFmtId="165" fontId="0" fillId="0" borderId="11" xfId="0" applyNumberFormat="1" applyFill="1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8" borderId="11" xfId="0" applyNumberFormat="1" applyFont="1" applyFill="1" applyBorder="1" applyAlignment="1">
      <alignment horizontal="center"/>
    </xf>
    <xf numFmtId="1" fontId="1" fillId="18" borderId="11" xfId="0" applyNumberFormat="1" applyFont="1" applyFill="1" applyBorder="1" applyAlignment="1">
      <alignment horizontal="center"/>
    </xf>
    <xf numFmtId="1" fontId="1" fillId="18" borderId="4" xfId="0" applyNumberFormat="1" applyFont="1" applyFill="1" applyBorder="1" applyAlignment="1">
      <alignment horizontal="center"/>
    </xf>
    <xf numFmtId="1" fontId="1" fillId="18" borderId="1" xfId="0" applyNumberFormat="1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tabSelected="1" workbookViewId="0">
      <selection activeCell="B2" sqref="B2"/>
    </sheetView>
  </sheetViews>
  <sheetFormatPr baseColWidth="10" defaultRowHeight="15" x14ac:dyDescent="0.25"/>
  <cols>
    <col min="1" max="1" width="5.7109375" customWidth="1"/>
    <col min="2" max="2" width="25" customWidth="1"/>
    <col min="3" max="3" width="17.85546875" customWidth="1"/>
    <col min="4" max="4" width="9.42578125" customWidth="1"/>
    <col min="5" max="5" width="9.28515625" customWidth="1"/>
    <col min="6" max="6" width="9" customWidth="1"/>
    <col min="7" max="7" width="10" customWidth="1"/>
  </cols>
  <sheetData>
    <row r="1" spans="1:7" s="38" customFormat="1" x14ac:dyDescent="0.25">
      <c r="A1" s="38" t="s">
        <v>207</v>
      </c>
      <c r="B1" s="38" t="s">
        <v>285</v>
      </c>
    </row>
    <row r="2" spans="1:7" x14ac:dyDescent="0.25">
      <c r="A2" s="63" t="s">
        <v>274</v>
      </c>
    </row>
    <row r="3" spans="1:7" s="38" customFormat="1" x14ac:dyDescent="0.25">
      <c r="A3" s="64" t="s">
        <v>0</v>
      </c>
      <c r="B3" s="41" t="s">
        <v>1</v>
      </c>
      <c r="C3" s="41" t="s">
        <v>2</v>
      </c>
      <c r="D3" s="41" t="s">
        <v>3</v>
      </c>
      <c r="E3" s="41" t="s">
        <v>4</v>
      </c>
      <c r="F3" s="41" t="s">
        <v>5</v>
      </c>
      <c r="G3" s="41" t="s">
        <v>6</v>
      </c>
    </row>
    <row r="4" spans="1:7" x14ac:dyDescent="0.25">
      <c r="A4" s="105">
        <v>1</v>
      </c>
      <c r="B4" s="79" t="s">
        <v>20</v>
      </c>
      <c r="C4" s="79" t="s">
        <v>21</v>
      </c>
      <c r="D4" s="85">
        <v>0.24749999999999997</v>
      </c>
      <c r="E4" s="106">
        <v>1274.7222222222222</v>
      </c>
      <c r="F4" s="94">
        <v>1275</v>
      </c>
      <c r="G4" s="79"/>
    </row>
    <row r="5" spans="1:7" s="38" customFormat="1" x14ac:dyDescent="0.25">
      <c r="A5" s="65">
        <v>2</v>
      </c>
      <c r="B5" s="39" t="s">
        <v>24</v>
      </c>
      <c r="C5" s="39" t="s">
        <v>273</v>
      </c>
      <c r="D5" s="51">
        <v>0.32048611111111108</v>
      </c>
      <c r="E5" s="52">
        <v>1214.5178764897078</v>
      </c>
      <c r="F5" s="43">
        <v>1215</v>
      </c>
      <c r="G5" s="29">
        <v>1160</v>
      </c>
    </row>
    <row r="6" spans="1:7" s="38" customFormat="1" x14ac:dyDescent="0.25">
      <c r="A6" s="65">
        <v>3</v>
      </c>
      <c r="B6" s="39" t="s">
        <v>109</v>
      </c>
      <c r="C6" s="39" t="s">
        <v>115</v>
      </c>
      <c r="D6" s="51">
        <v>0.50201388888888887</v>
      </c>
      <c r="E6" s="52">
        <v>1174.9398257020334</v>
      </c>
      <c r="F6" s="43">
        <v>1175</v>
      </c>
      <c r="G6" s="39"/>
    </row>
    <row r="7" spans="1:7" s="38" customFormat="1" x14ac:dyDescent="0.25">
      <c r="A7" s="65">
        <v>4</v>
      </c>
      <c r="B7" s="39" t="s">
        <v>22</v>
      </c>
      <c r="C7" s="54" t="s">
        <v>23</v>
      </c>
      <c r="D7" s="51">
        <v>0.37806712962962963</v>
      </c>
      <c r="E7" s="52">
        <v>1171.502663401194</v>
      </c>
      <c r="F7" s="43">
        <v>1172</v>
      </c>
      <c r="G7" s="39"/>
    </row>
    <row r="8" spans="1:7" s="38" customFormat="1" x14ac:dyDescent="0.25">
      <c r="A8" s="65">
        <v>5</v>
      </c>
      <c r="B8" s="40" t="s">
        <v>96</v>
      </c>
      <c r="C8" s="40" t="s">
        <v>273</v>
      </c>
      <c r="D8" s="55">
        <v>0.33244212962962966</v>
      </c>
      <c r="E8" s="56">
        <v>1170.8387006928247</v>
      </c>
      <c r="F8" s="80">
        <v>1170.8387006928247</v>
      </c>
      <c r="G8" s="40"/>
    </row>
    <row r="9" spans="1:7" s="38" customFormat="1" x14ac:dyDescent="0.25">
      <c r="A9" s="46"/>
      <c r="B9" s="46"/>
      <c r="C9" s="46"/>
      <c r="D9" s="47"/>
      <c r="E9" s="45"/>
      <c r="F9" s="45"/>
      <c r="G9" s="46"/>
    </row>
    <row r="10" spans="1:7" x14ac:dyDescent="0.25">
      <c r="A10" s="63" t="s">
        <v>279</v>
      </c>
    </row>
    <row r="11" spans="1:7" x14ac:dyDescent="0.25">
      <c r="A11" s="64" t="s">
        <v>0</v>
      </c>
      <c r="B11" s="41" t="s">
        <v>1</v>
      </c>
      <c r="C11" s="41" t="s">
        <v>2</v>
      </c>
      <c r="D11" s="41" t="s">
        <v>3</v>
      </c>
      <c r="E11" s="41" t="s">
        <v>4</v>
      </c>
      <c r="F11" s="41" t="s">
        <v>5</v>
      </c>
      <c r="G11" s="41" t="s">
        <v>6</v>
      </c>
    </row>
    <row r="12" spans="1:7" s="38" customFormat="1" x14ac:dyDescent="0.25">
      <c r="A12" s="105">
        <v>1</v>
      </c>
      <c r="B12" s="79" t="s">
        <v>275</v>
      </c>
      <c r="C12" s="79" t="s">
        <v>273</v>
      </c>
      <c r="D12" s="107">
        <v>0.33737268518518521</v>
      </c>
      <c r="E12" s="82">
        <v>1153.727400596933</v>
      </c>
      <c r="F12" s="94">
        <v>1153.727400596933</v>
      </c>
      <c r="G12" s="90"/>
    </row>
    <row r="13" spans="1:7" s="38" customFormat="1" x14ac:dyDescent="0.25">
      <c r="A13" s="65">
        <v>2</v>
      </c>
      <c r="B13" s="54" t="s">
        <v>25</v>
      </c>
      <c r="C13" s="39" t="s">
        <v>21</v>
      </c>
      <c r="D13" s="57">
        <v>0.28423611111111108</v>
      </c>
      <c r="E13" s="58">
        <v>1109.9706816516004</v>
      </c>
      <c r="F13" s="43">
        <f>+E13</f>
        <v>1109.9706816516004</v>
      </c>
      <c r="G13" s="34"/>
    </row>
    <row r="14" spans="1:7" s="38" customFormat="1" x14ac:dyDescent="0.25">
      <c r="A14" s="65">
        <v>3</v>
      </c>
      <c r="B14" s="39" t="s">
        <v>110</v>
      </c>
      <c r="C14" s="39" t="s">
        <v>115</v>
      </c>
      <c r="D14" s="57">
        <v>0.53420138888888891</v>
      </c>
      <c r="E14" s="58">
        <v>1104.1455963600908</v>
      </c>
      <c r="F14" s="43">
        <v>1104.1455963600908</v>
      </c>
      <c r="G14" s="34">
        <v>1088</v>
      </c>
    </row>
    <row r="15" spans="1:7" s="38" customFormat="1" x14ac:dyDescent="0.25">
      <c r="A15" s="65">
        <v>4</v>
      </c>
      <c r="B15" s="39" t="s">
        <v>276</v>
      </c>
      <c r="C15" s="39" t="s">
        <v>273</v>
      </c>
      <c r="D15" s="57">
        <v>0.35567129629629629</v>
      </c>
      <c r="E15" s="58">
        <v>1094.370322160755</v>
      </c>
      <c r="F15" s="43">
        <v>1094.370322160755</v>
      </c>
      <c r="G15" s="34"/>
    </row>
    <row r="16" spans="1:7" s="38" customFormat="1" x14ac:dyDescent="0.25">
      <c r="A16" s="65">
        <v>5</v>
      </c>
      <c r="B16" s="39" t="s">
        <v>111</v>
      </c>
      <c r="C16" s="39" t="s">
        <v>115</v>
      </c>
      <c r="D16" s="57">
        <v>0.54701388888888891</v>
      </c>
      <c r="E16" s="58">
        <v>1078.283610511616</v>
      </c>
      <c r="F16" s="43">
        <v>1078.283610511616</v>
      </c>
      <c r="G16" s="34"/>
    </row>
    <row r="17" spans="1:7" s="38" customFormat="1" x14ac:dyDescent="0.25">
      <c r="A17" s="65">
        <v>6</v>
      </c>
      <c r="B17" s="54" t="s">
        <v>26</v>
      </c>
      <c r="C17" s="39" t="s">
        <v>23</v>
      </c>
      <c r="D17" s="57">
        <v>0.41677083333333331</v>
      </c>
      <c r="E17" s="58">
        <v>1062.7102807631427</v>
      </c>
      <c r="F17" s="43">
        <f>+E17</f>
        <v>1062.7102807631427</v>
      </c>
      <c r="G17" s="34"/>
    </row>
    <row r="18" spans="1:7" s="38" customFormat="1" x14ac:dyDescent="0.25">
      <c r="A18" s="65">
        <v>7</v>
      </c>
      <c r="B18" s="39" t="s">
        <v>112</v>
      </c>
      <c r="C18" s="39" t="s">
        <v>115</v>
      </c>
      <c r="D18" s="57">
        <v>0.55635416666666659</v>
      </c>
      <c r="E18" s="58">
        <v>1060.1809898271235</v>
      </c>
      <c r="F18" s="43">
        <v>1060.1809898271235</v>
      </c>
      <c r="G18" s="34"/>
    </row>
    <row r="19" spans="1:7" s="38" customFormat="1" x14ac:dyDescent="0.25">
      <c r="A19" s="65">
        <v>8</v>
      </c>
      <c r="B19" s="39" t="s">
        <v>277</v>
      </c>
      <c r="C19" s="39" t="s">
        <v>273</v>
      </c>
      <c r="D19" s="57">
        <v>0.38827546296296295</v>
      </c>
      <c r="E19" s="58">
        <v>1002.474140757743</v>
      </c>
      <c r="F19" s="43">
        <v>1002.474140757743</v>
      </c>
      <c r="G19" s="34"/>
    </row>
    <row r="20" spans="1:7" s="38" customFormat="1" x14ac:dyDescent="0.25">
      <c r="A20" s="65">
        <v>9</v>
      </c>
      <c r="B20" s="39" t="s">
        <v>113</v>
      </c>
      <c r="C20" s="39" t="s">
        <v>115</v>
      </c>
      <c r="D20" s="57">
        <v>0.60293981481481485</v>
      </c>
      <c r="E20" s="58">
        <v>978.26697892271659</v>
      </c>
      <c r="F20" s="43">
        <v>978.26697892271659</v>
      </c>
      <c r="G20" s="34"/>
    </row>
    <row r="21" spans="1:7" s="38" customFormat="1" x14ac:dyDescent="0.25">
      <c r="A21" s="65">
        <v>10</v>
      </c>
      <c r="B21" s="40" t="s">
        <v>278</v>
      </c>
      <c r="C21" s="40" t="s">
        <v>273</v>
      </c>
      <c r="D21" s="102">
        <v>0.39930555555555558</v>
      </c>
      <c r="E21" s="77">
        <v>974.78260869565224</v>
      </c>
      <c r="F21" s="80">
        <v>974.78260869565224</v>
      </c>
      <c r="G21" s="91"/>
    </row>
    <row r="22" spans="1:7" s="38" customFormat="1" x14ac:dyDescent="0.25">
      <c r="A22" s="46"/>
      <c r="B22" s="46"/>
      <c r="C22" s="42"/>
      <c r="D22" s="47"/>
      <c r="E22" s="45"/>
      <c r="F22" s="53"/>
      <c r="G22" s="46"/>
    </row>
    <row r="23" spans="1:7" x14ac:dyDescent="0.25">
      <c r="A23" s="63" t="s">
        <v>284</v>
      </c>
    </row>
    <row r="24" spans="1:7" x14ac:dyDescent="0.25">
      <c r="A24" s="64" t="s">
        <v>0</v>
      </c>
      <c r="B24" s="41" t="s">
        <v>1</v>
      </c>
      <c r="C24" s="41" t="s">
        <v>2</v>
      </c>
      <c r="D24" s="41" t="s">
        <v>3</v>
      </c>
      <c r="E24" s="41" t="s">
        <v>4</v>
      </c>
      <c r="F24" s="41" t="s">
        <v>5</v>
      </c>
      <c r="G24" s="41" t="s">
        <v>6</v>
      </c>
    </row>
    <row r="25" spans="1:7" x14ac:dyDescent="0.25">
      <c r="A25" s="105">
        <v>1</v>
      </c>
      <c r="B25" s="79" t="s">
        <v>27</v>
      </c>
      <c r="C25" s="79" t="s">
        <v>21</v>
      </c>
      <c r="D25" s="97">
        <v>0.33337962962962964</v>
      </c>
      <c r="E25" s="108">
        <v>946.34981252603791</v>
      </c>
      <c r="F25" s="94">
        <f>+E25</f>
        <v>946.34981252603791</v>
      </c>
      <c r="G25" s="95"/>
    </row>
    <row r="26" spans="1:7" s="38" customFormat="1" x14ac:dyDescent="0.25">
      <c r="A26" s="65">
        <v>2</v>
      </c>
      <c r="B26" s="39" t="s">
        <v>32</v>
      </c>
      <c r="C26" s="54" t="s">
        <v>23</v>
      </c>
      <c r="D26" s="109">
        <v>0.49541666666666667</v>
      </c>
      <c r="E26" s="99">
        <v>894.00837538547808</v>
      </c>
      <c r="F26" s="34">
        <v>943</v>
      </c>
      <c r="G26" s="34">
        <v>894</v>
      </c>
    </row>
    <row r="27" spans="1:7" s="38" customFormat="1" x14ac:dyDescent="0.25">
      <c r="A27" s="65">
        <v>3</v>
      </c>
      <c r="B27" s="39" t="s">
        <v>28</v>
      </c>
      <c r="C27" s="39" t="s">
        <v>21</v>
      </c>
      <c r="D27" s="98">
        <v>0.33753472222222225</v>
      </c>
      <c r="E27" s="99">
        <v>934.70013373109748</v>
      </c>
      <c r="F27" s="43">
        <f>+E27</f>
        <v>934.70013373109748</v>
      </c>
      <c r="G27" s="29"/>
    </row>
    <row r="28" spans="1:7" s="38" customFormat="1" x14ac:dyDescent="0.25">
      <c r="A28" s="65">
        <v>4</v>
      </c>
      <c r="B28" s="54" t="s">
        <v>281</v>
      </c>
      <c r="C28" s="39" t="s">
        <v>273</v>
      </c>
      <c r="D28" s="98">
        <v>0.42</v>
      </c>
      <c r="E28" s="99">
        <v>926.75264550264558</v>
      </c>
      <c r="F28" s="43">
        <v>926.75264550264558</v>
      </c>
      <c r="G28" s="29"/>
    </row>
    <row r="29" spans="1:7" s="38" customFormat="1" x14ac:dyDescent="0.25">
      <c r="A29" s="65">
        <v>5</v>
      </c>
      <c r="B29" s="39" t="s">
        <v>114</v>
      </c>
      <c r="C29" s="39" t="s">
        <v>115</v>
      </c>
      <c r="D29" s="98">
        <v>0.63732638888888882</v>
      </c>
      <c r="E29" s="99">
        <v>925.48515390901673</v>
      </c>
      <c r="F29" s="43">
        <v>925.48515390901673</v>
      </c>
      <c r="G29" s="29"/>
    </row>
    <row r="30" spans="1:7" x14ac:dyDescent="0.25">
      <c r="A30" s="65">
        <v>6</v>
      </c>
      <c r="B30" s="39" t="s">
        <v>94</v>
      </c>
      <c r="C30" s="39" t="s">
        <v>23</v>
      </c>
      <c r="D30" s="98">
        <v>0.47973379629629626</v>
      </c>
      <c r="E30" s="99">
        <v>923.23420347897434</v>
      </c>
      <c r="F30" s="43">
        <v>923.23420347897434</v>
      </c>
      <c r="G30" s="29"/>
    </row>
    <row r="31" spans="1:7" s="38" customFormat="1" x14ac:dyDescent="0.25">
      <c r="A31" s="65">
        <v>7</v>
      </c>
      <c r="B31" s="54" t="s">
        <v>282</v>
      </c>
      <c r="C31" s="39" t="s">
        <v>273</v>
      </c>
      <c r="D31" s="98">
        <v>0.4223958333333333</v>
      </c>
      <c r="E31" s="99">
        <v>921.49609535552827</v>
      </c>
      <c r="F31" s="43">
        <v>921.49609535552827</v>
      </c>
      <c r="G31" s="29"/>
    </row>
    <row r="32" spans="1:7" s="38" customFormat="1" x14ac:dyDescent="0.25">
      <c r="A32" s="65">
        <v>8</v>
      </c>
      <c r="B32" s="39" t="s">
        <v>29</v>
      </c>
      <c r="C32" s="39" t="s">
        <v>21</v>
      </c>
      <c r="D32" s="98">
        <v>0.34593750000000001</v>
      </c>
      <c r="E32" s="99">
        <v>911.99638663053292</v>
      </c>
      <c r="F32" s="43">
        <f>+E32</f>
        <v>911.99638663053292</v>
      </c>
      <c r="G32" s="29"/>
    </row>
    <row r="33" spans="1:7" s="38" customFormat="1" x14ac:dyDescent="0.25">
      <c r="A33" s="65">
        <v>9</v>
      </c>
      <c r="B33" s="39" t="s">
        <v>30</v>
      </c>
      <c r="C33" s="39" t="s">
        <v>21</v>
      </c>
      <c r="D33" s="98">
        <v>0.34783564814814816</v>
      </c>
      <c r="E33" s="99">
        <v>907.01959870894746</v>
      </c>
      <c r="F33" s="43">
        <f>+E33</f>
        <v>907.01959870894746</v>
      </c>
      <c r="G33" s="29"/>
    </row>
    <row r="34" spans="1:7" s="38" customFormat="1" x14ac:dyDescent="0.25">
      <c r="A34" s="65">
        <v>10</v>
      </c>
      <c r="B34" s="39" t="s">
        <v>108</v>
      </c>
      <c r="C34" s="39" t="s">
        <v>115</v>
      </c>
      <c r="D34" s="98">
        <v>0.65289351851851851</v>
      </c>
      <c r="E34" s="99">
        <v>903.41854281155827</v>
      </c>
      <c r="F34" s="43">
        <v>903.41854281155827</v>
      </c>
      <c r="G34" s="29"/>
    </row>
    <row r="35" spans="1:7" s="38" customFormat="1" x14ac:dyDescent="0.25">
      <c r="A35" s="65">
        <v>11</v>
      </c>
      <c r="B35" s="39" t="s">
        <v>95</v>
      </c>
      <c r="C35" s="54" t="s">
        <v>23</v>
      </c>
      <c r="D35" s="109">
        <v>0.49048611111111112</v>
      </c>
      <c r="E35" s="99">
        <v>902.99529236868193</v>
      </c>
      <c r="F35" s="43">
        <f>+E35</f>
        <v>902.99529236868193</v>
      </c>
      <c r="G35" s="29"/>
    </row>
    <row r="36" spans="1:7" s="38" customFormat="1" x14ac:dyDescent="0.25">
      <c r="A36" s="65">
        <v>12</v>
      </c>
      <c r="B36" s="39" t="s">
        <v>31</v>
      </c>
      <c r="C36" s="39" t="s">
        <v>21</v>
      </c>
      <c r="D36" s="98">
        <v>0.35069444444444442</v>
      </c>
      <c r="E36" s="99">
        <v>899.6257425742574</v>
      </c>
      <c r="F36" s="43">
        <f>+E36</f>
        <v>899.6257425742574</v>
      </c>
      <c r="G36" s="29"/>
    </row>
    <row r="37" spans="1:7" s="38" customFormat="1" x14ac:dyDescent="0.25">
      <c r="A37" s="65">
        <v>13</v>
      </c>
      <c r="B37" s="54" t="s">
        <v>116</v>
      </c>
      <c r="C37" s="54" t="s">
        <v>115</v>
      </c>
      <c r="D37" s="98">
        <v>0.66792824074074064</v>
      </c>
      <c r="E37" s="99">
        <v>883.08299999999997</v>
      </c>
      <c r="F37" s="35">
        <v>883</v>
      </c>
      <c r="G37" s="29"/>
    </row>
    <row r="38" spans="1:7" s="38" customFormat="1" x14ac:dyDescent="0.25">
      <c r="A38" s="65">
        <v>14</v>
      </c>
      <c r="B38" s="54" t="s">
        <v>283</v>
      </c>
      <c r="C38" s="39" t="s">
        <v>273</v>
      </c>
      <c r="D38" s="98">
        <v>0.44146990740740738</v>
      </c>
      <c r="E38" s="99">
        <v>881.68209107831069</v>
      </c>
      <c r="F38" s="43">
        <v>881.68209107831069</v>
      </c>
      <c r="G38" s="29"/>
    </row>
    <row r="39" spans="1:7" s="38" customFormat="1" x14ac:dyDescent="0.25">
      <c r="A39" s="65">
        <v>15</v>
      </c>
      <c r="B39" s="39" t="s">
        <v>33</v>
      </c>
      <c r="C39" s="39" t="s">
        <v>21</v>
      </c>
      <c r="D39" s="110">
        <v>0.35848379629629629</v>
      </c>
      <c r="E39" s="99">
        <v>880.07813256707448</v>
      </c>
      <c r="F39" s="43">
        <f>+E39</f>
        <v>880.07813256707448</v>
      </c>
      <c r="G39" s="29"/>
    </row>
    <row r="40" spans="1:7" s="38" customFormat="1" x14ac:dyDescent="0.25">
      <c r="A40" s="65">
        <v>16</v>
      </c>
      <c r="B40" s="70" t="s">
        <v>117</v>
      </c>
      <c r="C40" s="70" t="s">
        <v>115</v>
      </c>
      <c r="D40" s="100">
        <v>0.6750694444444445</v>
      </c>
      <c r="E40" s="101">
        <v>873.74</v>
      </c>
      <c r="F40" s="103">
        <v>873.74</v>
      </c>
      <c r="G40" s="96"/>
    </row>
    <row r="41" spans="1:7" s="38" customFormat="1" x14ac:dyDescent="0.25">
      <c r="A41" s="42"/>
      <c r="B41" s="42"/>
      <c r="C41" s="42"/>
      <c r="D41" s="59"/>
      <c r="E41" s="45"/>
      <c r="F41" s="53"/>
      <c r="G41" s="42"/>
    </row>
    <row r="42" spans="1:7" x14ac:dyDescent="0.25">
      <c r="A42" s="60" t="s">
        <v>280</v>
      </c>
    </row>
    <row r="43" spans="1:7" s="38" customFormat="1" x14ac:dyDescent="0.25">
      <c r="A43" s="61" t="s">
        <v>0</v>
      </c>
      <c r="B43" s="41" t="s">
        <v>1</v>
      </c>
      <c r="C43" s="41" t="s">
        <v>2</v>
      </c>
      <c r="D43" s="41" t="s">
        <v>3</v>
      </c>
      <c r="E43" s="41" t="s">
        <v>4</v>
      </c>
      <c r="F43" s="41" t="s">
        <v>5</v>
      </c>
      <c r="G43" s="41" t="s">
        <v>6</v>
      </c>
    </row>
    <row r="44" spans="1:7" x14ac:dyDescent="0.25">
      <c r="A44" s="62">
        <v>1</v>
      </c>
      <c r="B44" s="50" t="s">
        <v>18</v>
      </c>
      <c r="C44" s="39" t="s">
        <v>19</v>
      </c>
      <c r="D44" s="44">
        <v>0.11719907407407408</v>
      </c>
      <c r="E44" s="43">
        <v>1186.1761801303574</v>
      </c>
      <c r="F44" s="48">
        <v>1186.1761801303574</v>
      </c>
      <c r="G44" s="39"/>
    </row>
    <row r="45" spans="1:7" s="38" customFormat="1" x14ac:dyDescent="0.25">
      <c r="A45" s="81"/>
      <c r="B45" s="46"/>
      <c r="C45" s="42"/>
      <c r="D45" s="88"/>
      <c r="E45" s="89"/>
      <c r="F45" s="53"/>
      <c r="G45" s="42"/>
    </row>
    <row r="46" spans="1:7" x14ac:dyDescent="0.25">
      <c r="A46" s="60" t="s">
        <v>17</v>
      </c>
    </row>
    <row r="47" spans="1:7" s="38" customFormat="1" x14ac:dyDescent="0.25">
      <c r="A47" s="61" t="s">
        <v>0</v>
      </c>
      <c r="B47" s="41" t="s">
        <v>1</v>
      </c>
      <c r="C47" s="41" t="s">
        <v>2</v>
      </c>
      <c r="D47" s="41" t="s">
        <v>3</v>
      </c>
      <c r="E47" s="41" t="s">
        <v>4</v>
      </c>
      <c r="F47" s="41" t="s">
        <v>5</v>
      </c>
      <c r="G47" s="41" t="s">
        <v>6</v>
      </c>
    </row>
    <row r="48" spans="1:7" s="20" customFormat="1" x14ac:dyDescent="0.25">
      <c r="A48" s="62">
        <v>1</v>
      </c>
      <c r="B48" s="31" t="s">
        <v>15</v>
      </c>
      <c r="C48" s="29" t="s">
        <v>8</v>
      </c>
      <c r="D48" s="27">
        <v>0.12505787037037039</v>
      </c>
      <c r="E48" s="28">
        <v>1083.120777417862</v>
      </c>
      <c r="F48" s="30">
        <v>1083.120777417862</v>
      </c>
      <c r="G48" s="26"/>
    </row>
    <row r="49" spans="1:9" s="20" customFormat="1" x14ac:dyDescent="0.25">
      <c r="A49" s="62">
        <v>2</v>
      </c>
      <c r="B49" s="37" t="s">
        <v>16</v>
      </c>
      <c r="C49" s="34" t="s">
        <v>10</v>
      </c>
      <c r="D49" s="33">
        <v>0.12950231481481481</v>
      </c>
      <c r="E49" s="35">
        <v>1073.4846724461524</v>
      </c>
      <c r="F49" s="36">
        <v>1073.4846724461524</v>
      </c>
      <c r="G49" s="32"/>
    </row>
    <row r="50" spans="1:9" x14ac:dyDescent="0.25">
      <c r="A50" s="81"/>
    </row>
    <row r="51" spans="1:9" x14ac:dyDescent="0.25">
      <c r="A51" s="60" t="s">
        <v>14</v>
      </c>
    </row>
    <row r="52" spans="1:9" x14ac:dyDescent="0.25">
      <c r="A52" s="6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1" t="s">
        <v>6</v>
      </c>
    </row>
    <row r="53" spans="1:9" x14ac:dyDescent="0.25">
      <c r="A53" s="62">
        <v>1</v>
      </c>
      <c r="B53" s="49" t="s">
        <v>7</v>
      </c>
      <c r="C53" s="3" t="s">
        <v>8</v>
      </c>
      <c r="D53" s="3">
        <v>0.14359953703703704</v>
      </c>
      <c r="E53" s="4">
        <v>943.26751027645685</v>
      </c>
      <c r="F53" s="5">
        <v>943.26751027645685</v>
      </c>
      <c r="G53" s="2"/>
    </row>
    <row r="54" spans="1:9" x14ac:dyDescent="0.25">
      <c r="A54" s="62">
        <v>2</v>
      </c>
      <c r="B54" s="49" t="s">
        <v>9</v>
      </c>
      <c r="C54" s="7" t="s">
        <v>10</v>
      </c>
      <c r="D54" s="8">
        <v>0.1474074074074074</v>
      </c>
      <c r="E54" s="9">
        <v>943.09202261306518</v>
      </c>
      <c r="F54" s="10">
        <v>943.09202261306518</v>
      </c>
      <c r="G54" s="6"/>
    </row>
    <row r="55" spans="1:9" x14ac:dyDescent="0.25">
      <c r="A55" s="62">
        <v>3</v>
      </c>
      <c r="B55" s="49" t="s">
        <v>11</v>
      </c>
      <c r="C55" s="12" t="s">
        <v>8</v>
      </c>
      <c r="D55" s="12">
        <v>0.1441435185185185</v>
      </c>
      <c r="E55" s="13">
        <v>939.70772442588736</v>
      </c>
      <c r="F55" s="14">
        <v>939.70772442588736</v>
      </c>
      <c r="G55" s="11"/>
    </row>
    <row r="56" spans="1:9" x14ac:dyDescent="0.25">
      <c r="A56" s="62">
        <v>4</v>
      </c>
      <c r="B56" s="49" t="s">
        <v>12</v>
      </c>
      <c r="C56" s="16" t="s">
        <v>10</v>
      </c>
      <c r="D56" s="17">
        <v>0.15005787037037036</v>
      </c>
      <c r="E56" s="18">
        <v>926.43424604704978</v>
      </c>
      <c r="F56" s="19">
        <v>926.43424604704978</v>
      </c>
      <c r="G56" s="15"/>
    </row>
    <row r="57" spans="1:9" x14ac:dyDescent="0.25">
      <c r="A57" s="62">
        <v>5</v>
      </c>
      <c r="B57" s="49" t="s">
        <v>13</v>
      </c>
      <c r="C57" s="22" t="s">
        <v>10</v>
      </c>
      <c r="D57" s="23">
        <v>0.15039351851851854</v>
      </c>
      <c r="E57" s="24">
        <v>924.36663075265483</v>
      </c>
      <c r="F57" s="25">
        <v>924.36663075265483</v>
      </c>
      <c r="G57" s="21"/>
    </row>
    <row r="59" spans="1:9" x14ac:dyDescent="0.25">
      <c r="A59" s="71" t="s">
        <v>126</v>
      </c>
    </row>
    <row r="60" spans="1:9" s="38" customFormat="1" x14ac:dyDescent="0.25">
      <c r="A60" s="72" t="s">
        <v>0</v>
      </c>
      <c r="B60" s="41" t="s">
        <v>1</v>
      </c>
      <c r="C60" s="41" t="s">
        <v>2</v>
      </c>
      <c r="D60" s="41" t="s">
        <v>3</v>
      </c>
      <c r="E60" s="41" t="s">
        <v>4</v>
      </c>
      <c r="F60" s="41" t="s">
        <v>5</v>
      </c>
      <c r="G60" s="41" t="s">
        <v>6</v>
      </c>
    </row>
    <row r="61" spans="1:9" x14ac:dyDescent="0.25">
      <c r="A61" s="92">
        <v>1</v>
      </c>
      <c r="B61" s="79" t="s">
        <v>89</v>
      </c>
      <c r="C61" s="78" t="s">
        <v>91</v>
      </c>
      <c r="D61" s="85">
        <v>2.8125000000000001E-2</v>
      </c>
      <c r="E61" s="86">
        <v>1298.2222222222224</v>
      </c>
      <c r="F61" s="87">
        <v>1298.2222222222224</v>
      </c>
      <c r="G61" s="79"/>
      <c r="I61" s="66"/>
    </row>
    <row r="62" spans="1:9" x14ac:dyDescent="0.25">
      <c r="A62" s="73">
        <v>2</v>
      </c>
      <c r="B62" s="39" t="s">
        <v>118</v>
      </c>
      <c r="C62" s="54" t="s">
        <v>119</v>
      </c>
      <c r="D62" s="51">
        <v>2.6215277777777778E-2</v>
      </c>
      <c r="E62" s="68">
        <v>1292.5298013245031</v>
      </c>
      <c r="F62" s="104">
        <v>1293</v>
      </c>
      <c r="G62" s="39"/>
    </row>
    <row r="63" spans="1:9" s="38" customFormat="1" x14ac:dyDescent="0.25">
      <c r="A63" s="73">
        <v>3</v>
      </c>
      <c r="B63" s="39" t="s">
        <v>34</v>
      </c>
      <c r="C63" s="39" t="s">
        <v>35</v>
      </c>
      <c r="D63" s="51">
        <v>2.7685185185185188E-2</v>
      </c>
      <c r="E63" s="52">
        <v>1290.5016722408025</v>
      </c>
      <c r="F63" s="43">
        <f>+E63</f>
        <v>1290.5016722408025</v>
      </c>
      <c r="G63" s="39"/>
    </row>
    <row r="64" spans="1:9" s="38" customFormat="1" x14ac:dyDescent="0.25">
      <c r="A64" s="73">
        <v>4</v>
      </c>
      <c r="B64" s="39" t="s">
        <v>38</v>
      </c>
      <c r="C64" s="39" t="s">
        <v>39</v>
      </c>
      <c r="D64" s="67">
        <v>4.2743055555555555E-2</v>
      </c>
      <c r="E64" s="68">
        <v>1249.4960000000001</v>
      </c>
      <c r="F64" s="43">
        <v>1282.8399999999999</v>
      </c>
      <c r="G64" s="39">
        <v>1249</v>
      </c>
    </row>
    <row r="65" spans="1:7" s="38" customFormat="1" x14ac:dyDescent="0.25">
      <c r="A65" s="73">
        <v>5</v>
      </c>
      <c r="B65" s="39" t="s">
        <v>36</v>
      </c>
      <c r="C65" s="54" t="s">
        <v>119</v>
      </c>
      <c r="D65" s="51">
        <v>2.6875E-2</v>
      </c>
      <c r="E65" s="68">
        <v>1260.8010335917311</v>
      </c>
      <c r="F65" s="104">
        <v>1261</v>
      </c>
      <c r="G65" s="39"/>
    </row>
    <row r="66" spans="1:7" s="38" customFormat="1" x14ac:dyDescent="0.25">
      <c r="A66" s="73">
        <v>6</v>
      </c>
      <c r="B66" s="39" t="s">
        <v>90</v>
      </c>
      <c r="C66" s="54" t="s">
        <v>91</v>
      </c>
      <c r="D66" s="51">
        <v>2.9236111111111112E-2</v>
      </c>
      <c r="E66" s="68">
        <v>1248.8836104513064</v>
      </c>
      <c r="F66" s="104">
        <v>1248.8836104513064</v>
      </c>
      <c r="G66" s="39"/>
    </row>
    <row r="67" spans="1:7" s="38" customFormat="1" x14ac:dyDescent="0.25">
      <c r="A67" s="73">
        <v>7</v>
      </c>
      <c r="B67" s="39" t="s">
        <v>120</v>
      </c>
      <c r="C67" s="54" t="s">
        <v>119</v>
      </c>
      <c r="D67" s="51">
        <v>2.7222222222222228E-2</v>
      </c>
      <c r="E67" s="68">
        <v>1244.7193877551017</v>
      </c>
      <c r="F67" s="104">
        <v>1245</v>
      </c>
      <c r="G67" s="39"/>
    </row>
    <row r="68" spans="1:7" s="38" customFormat="1" x14ac:dyDescent="0.25">
      <c r="A68" s="73">
        <v>8</v>
      </c>
      <c r="B68" s="39" t="s">
        <v>121</v>
      </c>
      <c r="C68" s="54" t="s">
        <v>119</v>
      </c>
      <c r="D68" s="51">
        <v>2.8032407407407409E-2</v>
      </c>
      <c r="E68" s="68">
        <v>1208.7448389760527</v>
      </c>
      <c r="F68" s="104">
        <v>1209</v>
      </c>
      <c r="G68" s="39"/>
    </row>
    <row r="69" spans="1:7" s="38" customFormat="1" x14ac:dyDescent="0.25">
      <c r="A69" s="73">
        <v>9</v>
      </c>
      <c r="B69" s="39" t="s">
        <v>122</v>
      </c>
      <c r="C69" s="54" t="s">
        <v>119</v>
      </c>
      <c r="D69" s="51">
        <v>2.8055555555555556E-2</v>
      </c>
      <c r="E69" s="68">
        <v>1207.7475247524751</v>
      </c>
      <c r="F69" s="104">
        <v>1208</v>
      </c>
      <c r="G69" s="39"/>
    </row>
    <row r="70" spans="1:7" s="38" customFormat="1" x14ac:dyDescent="0.25">
      <c r="A70" s="73">
        <v>10</v>
      </c>
      <c r="B70" s="39" t="s">
        <v>123</v>
      </c>
      <c r="C70" s="54" t="s">
        <v>119</v>
      </c>
      <c r="D70" s="51">
        <v>2.8136574074074074E-2</v>
      </c>
      <c r="E70" s="68">
        <v>1204.2698477992594</v>
      </c>
      <c r="F70" s="104">
        <v>1204</v>
      </c>
      <c r="G70" s="39"/>
    </row>
    <row r="71" spans="1:7" s="38" customFormat="1" ht="16.5" customHeight="1" x14ac:dyDescent="0.25">
      <c r="A71" s="73">
        <v>11</v>
      </c>
      <c r="B71" s="39" t="s">
        <v>124</v>
      </c>
      <c r="C71" s="54" t="s">
        <v>119</v>
      </c>
      <c r="D71" s="51">
        <v>2.8506944444444442E-2</v>
      </c>
      <c r="E71" s="68">
        <v>1188.6236297198539</v>
      </c>
      <c r="F71" s="104">
        <v>1189</v>
      </c>
      <c r="G71" s="39"/>
    </row>
    <row r="72" spans="1:7" s="38" customFormat="1" x14ac:dyDescent="0.25">
      <c r="A72" s="93">
        <v>12</v>
      </c>
      <c r="B72" s="40" t="s">
        <v>125</v>
      </c>
      <c r="C72" s="70" t="s">
        <v>119</v>
      </c>
      <c r="D72" s="55">
        <v>2.9108796296296296E-2</v>
      </c>
      <c r="E72" s="112">
        <v>1164.0477137176938</v>
      </c>
      <c r="F72" s="113">
        <v>1164</v>
      </c>
      <c r="G72" s="40"/>
    </row>
    <row r="73" spans="1:7" s="38" customFormat="1" x14ac:dyDescent="0.25"/>
    <row r="74" spans="1:7" x14ac:dyDescent="0.25">
      <c r="A74" s="71" t="s">
        <v>186</v>
      </c>
    </row>
    <row r="75" spans="1:7" s="38" customFormat="1" x14ac:dyDescent="0.25">
      <c r="A75" s="72" t="s">
        <v>0</v>
      </c>
      <c r="B75" s="41" t="s">
        <v>1</v>
      </c>
      <c r="C75" s="41" t="s">
        <v>2</v>
      </c>
      <c r="D75" s="41" t="s">
        <v>3</v>
      </c>
      <c r="E75" s="41" t="s">
        <v>4</v>
      </c>
      <c r="F75" s="41" t="s">
        <v>5</v>
      </c>
      <c r="G75" s="41" t="s">
        <v>6</v>
      </c>
    </row>
    <row r="76" spans="1:7" x14ac:dyDescent="0.25">
      <c r="A76" s="92">
        <v>1</v>
      </c>
      <c r="B76" s="79" t="s">
        <v>127</v>
      </c>
      <c r="C76" s="79" t="s">
        <v>119</v>
      </c>
      <c r="D76" s="107">
        <v>2.9305555555555557E-2</v>
      </c>
      <c r="E76" s="82">
        <v>1156.2322274881515</v>
      </c>
      <c r="F76" s="83">
        <v>1156.2322274881515</v>
      </c>
      <c r="G76" s="90"/>
    </row>
    <row r="77" spans="1:7" x14ac:dyDescent="0.25">
      <c r="A77" s="73">
        <v>2</v>
      </c>
      <c r="B77" s="39" t="s">
        <v>128</v>
      </c>
      <c r="C77" s="39" t="s">
        <v>119</v>
      </c>
      <c r="D77" s="57">
        <v>2.9444444444444443E-2</v>
      </c>
      <c r="E77" s="58">
        <v>1150.7783018867924</v>
      </c>
      <c r="F77" s="35">
        <v>1150.7783018867924</v>
      </c>
      <c r="G77" s="34"/>
    </row>
    <row r="78" spans="1:7" x14ac:dyDescent="0.25">
      <c r="A78" s="73">
        <v>3</v>
      </c>
      <c r="B78" s="39" t="s">
        <v>129</v>
      </c>
      <c r="C78" s="39" t="s">
        <v>119</v>
      </c>
      <c r="D78" s="57">
        <v>2.946759259259259E-2</v>
      </c>
      <c r="E78" s="58">
        <v>1149.8743126472898</v>
      </c>
      <c r="F78" s="35">
        <v>1149.8743126472898</v>
      </c>
      <c r="G78" s="34"/>
    </row>
    <row r="79" spans="1:7" x14ac:dyDescent="0.25">
      <c r="A79" s="73">
        <v>4</v>
      </c>
      <c r="B79" s="39" t="s">
        <v>43</v>
      </c>
      <c r="C79" s="39" t="s">
        <v>119</v>
      </c>
      <c r="D79" s="57">
        <v>2.9641203703703701E-2</v>
      </c>
      <c r="E79" s="58">
        <v>1143.1393986723936</v>
      </c>
      <c r="F79" s="35">
        <v>1143.1393986723936</v>
      </c>
      <c r="G79" s="34">
        <v>1123</v>
      </c>
    </row>
    <row r="80" spans="1:7" x14ac:dyDescent="0.25">
      <c r="A80" s="73">
        <v>5</v>
      </c>
      <c r="B80" s="39" t="s">
        <v>130</v>
      </c>
      <c r="C80" s="39" t="s">
        <v>119</v>
      </c>
      <c r="D80" s="57">
        <v>2.9768518518518517E-2</v>
      </c>
      <c r="E80" s="58">
        <v>1138.2503888024883</v>
      </c>
      <c r="F80" s="35">
        <v>1138.2503888024883</v>
      </c>
      <c r="G80" s="34"/>
    </row>
    <row r="81" spans="1:9" x14ac:dyDescent="0.25">
      <c r="A81" s="73">
        <v>6</v>
      </c>
      <c r="B81" s="39" t="s">
        <v>92</v>
      </c>
      <c r="C81" s="54" t="s">
        <v>91</v>
      </c>
      <c r="D81" s="69">
        <v>3.2164351851851854E-2</v>
      </c>
      <c r="E81" s="58">
        <v>1135.1853184598776</v>
      </c>
      <c r="F81" s="35">
        <v>1135.1853184598776</v>
      </c>
      <c r="G81" s="34"/>
    </row>
    <row r="82" spans="1:9" x14ac:dyDescent="0.25">
      <c r="A82" s="73">
        <v>7</v>
      </c>
      <c r="B82" s="54" t="s">
        <v>24</v>
      </c>
      <c r="C82" s="54" t="s">
        <v>40</v>
      </c>
      <c r="D82" s="69">
        <v>0.10572916666666667</v>
      </c>
      <c r="E82" s="58">
        <v>1132.9162561576356</v>
      </c>
      <c r="F82" s="34">
        <v>1133</v>
      </c>
      <c r="G82" s="29">
        <v>1125</v>
      </c>
    </row>
    <row r="83" spans="1:9" s="38" customFormat="1" x14ac:dyDescent="0.25">
      <c r="A83" s="73">
        <v>8</v>
      </c>
      <c r="B83" s="54" t="s">
        <v>41</v>
      </c>
      <c r="C83" s="54" t="s">
        <v>37</v>
      </c>
      <c r="D83" s="74">
        <v>5.5254629629629626E-2</v>
      </c>
      <c r="E83" s="75">
        <v>1131.5542521994134</v>
      </c>
      <c r="F83" s="35">
        <f>+E83</f>
        <v>1131.5542521994134</v>
      </c>
      <c r="G83" s="29"/>
      <c r="I83" s="45"/>
    </row>
    <row r="84" spans="1:9" x14ac:dyDescent="0.25">
      <c r="A84" s="73">
        <v>9</v>
      </c>
      <c r="B84" s="54" t="s">
        <v>42</v>
      </c>
      <c r="C84" s="54" t="s">
        <v>37</v>
      </c>
      <c r="D84" s="74">
        <v>5.545138888888889E-2</v>
      </c>
      <c r="E84" s="75">
        <v>1127.5391358797744</v>
      </c>
      <c r="F84" s="35">
        <f>+E84</f>
        <v>1127.5391358797744</v>
      </c>
      <c r="G84" s="29"/>
      <c r="I84" s="45"/>
    </row>
    <row r="85" spans="1:9" s="38" customFormat="1" x14ac:dyDescent="0.25">
      <c r="A85" s="73">
        <v>10</v>
      </c>
      <c r="B85" s="39" t="s">
        <v>131</v>
      </c>
      <c r="C85" s="39" t="s">
        <v>119</v>
      </c>
      <c r="D85" s="57">
        <v>3.0138888888888885E-2</v>
      </c>
      <c r="E85" s="58">
        <v>1124.2626728110599</v>
      </c>
      <c r="F85" s="35">
        <v>1124</v>
      </c>
      <c r="G85" s="34"/>
      <c r="I85" s="45"/>
    </row>
    <row r="86" spans="1:9" s="38" customFormat="1" x14ac:dyDescent="0.25">
      <c r="A86" s="73">
        <v>11</v>
      </c>
      <c r="B86" s="54" t="s">
        <v>44</v>
      </c>
      <c r="C86" s="54" t="s">
        <v>37</v>
      </c>
      <c r="D86" s="76">
        <v>5.5949074074074075E-2</v>
      </c>
      <c r="E86" s="75">
        <v>1117.5093090608191</v>
      </c>
      <c r="F86" s="35">
        <f>+E86</f>
        <v>1117.5093090608191</v>
      </c>
      <c r="G86" s="29"/>
    </row>
    <row r="87" spans="1:9" s="38" customFormat="1" x14ac:dyDescent="0.25">
      <c r="A87" s="73">
        <v>12</v>
      </c>
      <c r="B87" s="39" t="s">
        <v>25</v>
      </c>
      <c r="C87" s="39" t="s">
        <v>119</v>
      </c>
      <c r="D87" s="57">
        <v>3.0451388888888889E-2</v>
      </c>
      <c r="E87" s="58">
        <v>1112.7251995438996</v>
      </c>
      <c r="F87" s="35">
        <v>1113</v>
      </c>
      <c r="G87" s="34"/>
    </row>
    <row r="88" spans="1:9" s="38" customFormat="1" x14ac:dyDescent="0.25">
      <c r="A88" s="73">
        <v>13</v>
      </c>
      <c r="B88" s="54" t="s">
        <v>45</v>
      </c>
      <c r="C88" s="54" t="s">
        <v>46</v>
      </c>
      <c r="D88" s="57">
        <v>3.1643518518518522E-2</v>
      </c>
      <c r="E88" s="75">
        <v>1108.2662765179223</v>
      </c>
      <c r="F88" s="35">
        <f>+E88</f>
        <v>1108.2662765179223</v>
      </c>
      <c r="G88" s="29"/>
      <c r="I88" s="45"/>
    </row>
    <row r="89" spans="1:9" s="38" customFormat="1" x14ac:dyDescent="0.25">
      <c r="A89" s="73">
        <v>14</v>
      </c>
      <c r="B89" s="39" t="s">
        <v>47</v>
      </c>
      <c r="C89" s="39" t="s">
        <v>119</v>
      </c>
      <c r="D89" s="57">
        <v>3.1921296296296302E-2</v>
      </c>
      <c r="E89" s="58">
        <v>1061.4865844815081</v>
      </c>
      <c r="F89" s="35">
        <v>1104</v>
      </c>
      <c r="G89" s="34">
        <v>1061</v>
      </c>
      <c r="I89" s="45"/>
    </row>
    <row r="90" spans="1:9" s="38" customFormat="1" x14ac:dyDescent="0.25">
      <c r="A90" s="73">
        <v>15</v>
      </c>
      <c r="B90" s="39" t="s">
        <v>93</v>
      </c>
      <c r="C90" s="54" t="s">
        <v>91</v>
      </c>
      <c r="D90" s="84">
        <v>3.3090277777777781E-2</v>
      </c>
      <c r="E90" s="58">
        <v>1103.420776495278</v>
      </c>
      <c r="F90" s="35">
        <v>1103.420776495278</v>
      </c>
      <c r="G90" s="29"/>
      <c r="I90" s="45"/>
    </row>
    <row r="91" spans="1:9" s="38" customFormat="1" x14ac:dyDescent="0.25">
      <c r="A91" s="73">
        <v>16</v>
      </c>
      <c r="B91" s="39" t="s">
        <v>98</v>
      </c>
      <c r="C91" s="39" t="s">
        <v>119</v>
      </c>
      <c r="D91" s="57">
        <v>3.0740740740740739E-2</v>
      </c>
      <c r="E91" s="58">
        <v>1102.2515060240964</v>
      </c>
      <c r="F91" s="35">
        <v>1102</v>
      </c>
      <c r="G91" s="34">
        <v>1064</v>
      </c>
      <c r="I91" s="45"/>
    </row>
    <row r="92" spans="1:9" s="38" customFormat="1" x14ac:dyDescent="0.25">
      <c r="A92" s="73">
        <v>17</v>
      </c>
      <c r="B92" s="39" t="s">
        <v>48</v>
      </c>
      <c r="C92" s="39" t="s">
        <v>119</v>
      </c>
      <c r="D92" s="57">
        <v>3.2407407407407406E-2</v>
      </c>
      <c r="E92" s="58">
        <v>1045.5642857142857</v>
      </c>
      <c r="F92" s="35">
        <v>1102</v>
      </c>
      <c r="G92" s="34">
        <v>1046</v>
      </c>
      <c r="I92" s="45"/>
    </row>
    <row r="93" spans="1:9" s="38" customFormat="1" x14ac:dyDescent="0.25">
      <c r="A93" s="73">
        <v>18</v>
      </c>
      <c r="B93" s="39" t="s">
        <v>87</v>
      </c>
      <c r="C93" s="39" t="s">
        <v>119</v>
      </c>
      <c r="D93" s="57">
        <v>3.1215277777777783E-2</v>
      </c>
      <c r="E93" s="58">
        <v>1085.4949944382645</v>
      </c>
      <c r="F93" s="35">
        <v>1085.4949944382645</v>
      </c>
      <c r="G93" s="34"/>
      <c r="I93" s="45"/>
    </row>
    <row r="94" spans="1:9" s="38" customFormat="1" x14ac:dyDescent="0.25">
      <c r="A94" s="73">
        <v>19</v>
      </c>
      <c r="B94" s="39" t="s">
        <v>96</v>
      </c>
      <c r="C94" s="39" t="s">
        <v>97</v>
      </c>
      <c r="D94" s="57">
        <v>0.11853009259259258</v>
      </c>
      <c r="E94" s="58">
        <v>1070.3651987110634</v>
      </c>
      <c r="F94" s="35">
        <v>1070.3651987110634</v>
      </c>
      <c r="G94" s="34"/>
      <c r="I94" s="45"/>
    </row>
    <row r="95" spans="1:9" s="38" customFormat="1" x14ac:dyDescent="0.25">
      <c r="A95" s="73">
        <v>20</v>
      </c>
      <c r="B95" s="39" t="s">
        <v>132</v>
      </c>
      <c r="C95" s="39" t="s">
        <v>119</v>
      </c>
      <c r="D95" s="57">
        <v>3.1666666666666669E-2</v>
      </c>
      <c r="E95" s="58">
        <v>1070.0219298245613</v>
      </c>
      <c r="F95" s="35">
        <v>1070.0219298245613</v>
      </c>
      <c r="G95" s="34"/>
      <c r="I95" s="45"/>
    </row>
    <row r="96" spans="1:9" s="38" customFormat="1" x14ac:dyDescent="0.25">
      <c r="A96" s="73">
        <v>21</v>
      </c>
      <c r="B96" s="39" t="s">
        <v>133</v>
      </c>
      <c r="C96" s="39" t="s">
        <v>119</v>
      </c>
      <c r="D96" s="57">
        <v>3.1828703703703706E-2</v>
      </c>
      <c r="E96" s="58">
        <v>1064.5745454545452</v>
      </c>
      <c r="F96" s="35">
        <v>1065</v>
      </c>
      <c r="G96" s="34"/>
      <c r="I96" s="45"/>
    </row>
    <row r="97" spans="1:9" s="38" customFormat="1" x14ac:dyDescent="0.25">
      <c r="A97" s="73">
        <v>22</v>
      </c>
      <c r="B97" s="39" t="s">
        <v>134</v>
      </c>
      <c r="C97" s="39" t="s">
        <v>119</v>
      </c>
      <c r="D97" s="57">
        <v>3.1932870370370368E-2</v>
      </c>
      <c r="E97" s="58">
        <v>1061.1018484958317</v>
      </c>
      <c r="F97" s="35">
        <v>1061.1018484958317</v>
      </c>
      <c r="G97" s="34"/>
      <c r="I97" s="45"/>
    </row>
    <row r="98" spans="1:9" s="38" customFormat="1" x14ac:dyDescent="0.25">
      <c r="A98" s="73">
        <v>23</v>
      </c>
      <c r="B98" s="39" t="s">
        <v>135</v>
      </c>
      <c r="C98" s="39" t="s">
        <v>119</v>
      </c>
      <c r="D98" s="57">
        <v>3.1956018518518516E-2</v>
      </c>
      <c r="E98" s="58">
        <v>1060.3332126041289</v>
      </c>
      <c r="F98" s="35">
        <v>1060.3332126041289</v>
      </c>
      <c r="G98" s="34"/>
    </row>
    <row r="99" spans="1:9" s="38" customFormat="1" x14ac:dyDescent="0.25">
      <c r="A99" s="73">
        <v>24</v>
      </c>
      <c r="B99" s="39" t="s">
        <v>136</v>
      </c>
      <c r="C99" s="39" t="s">
        <v>119</v>
      </c>
      <c r="D99" s="57">
        <v>3.1990740740740743E-2</v>
      </c>
      <c r="E99" s="58">
        <v>1059.1823444283646</v>
      </c>
      <c r="F99" s="35">
        <v>1059</v>
      </c>
      <c r="G99" s="34"/>
    </row>
    <row r="100" spans="1:9" s="38" customFormat="1" x14ac:dyDescent="0.25">
      <c r="A100" s="73">
        <v>25</v>
      </c>
      <c r="B100" s="39" t="s">
        <v>137</v>
      </c>
      <c r="C100" s="39" t="s">
        <v>119</v>
      </c>
      <c r="D100" s="57">
        <v>3.2060185185185185E-2</v>
      </c>
      <c r="E100" s="58">
        <v>1056.8880866425991</v>
      </c>
      <c r="F100" s="35">
        <v>1056.8880866425991</v>
      </c>
      <c r="G100" s="34"/>
    </row>
    <row r="101" spans="1:9" s="38" customFormat="1" x14ac:dyDescent="0.25">
      <c r="A101" s="73">
        <v>26</v>
      </c>
      <c r="B101" s="39" t="s">
        <v>138</v>
      </c>
      <c r="C101" s="39" t="s">
        <v>119</v>
      </c>
      <c r="D101" s="57">
        <v>3.2106481481481479E-2</v>
      </c>
      <c r="E101" s="58">
        <v>1055.3640951694304</v>
      </c>
      <c r="F101" s="35">
        <v>1055.3640951694304</v>
      </c>
      <c r="G101" s="34"/>
    </row>
    <row r="102" spans="1:9" s="38" customFormat="1" x14ac:dyDescent="0.25">
      <c r="A102" s="73">
        <v>27</v>
      </c>
      <c r="B102" s="39" t="s">
        <v>139</v>
      </c>
      <c r="C102" s="39" t="s">
        <v>119</v>
      </c>
      <c r="D102" s="57">
        <v>3.229166666666667E-2</v>
      </c>
      <c r="E102" s="58">
        <v>1049.311827956989</v>
      </c>
      <c r="F102" s="35">
        <v>1049.311827956989</v>
      </c>
      <c r="G102" s="34"/>
    </row>
    <row r="103" spans="1:9" s="38" customFormat="1" x14ac:dyDescent="0.25">
      <c r="A103" s="73">
        <v>28</v>
      </c>
      <c r="B103" s="39" t="s">
        <v>140</v>
      </c>
      <c r="C103" s="39" t="s">
        <v>119</v>
      </c>
      <c r="D103" s="57">
        <v>3.2326388888888884E-2</v>
      </c>
      <c r="E103" s="58">
        <v>1048.184747583244</v>
      </c>
      <c r="F103" s="35">
        <v>1048.184747583244</v>
      </c>
      <c r="G103" s="34"/>
    </row>
    <row r="104" spans="1:9" s="38" customFormat="1" x14ac:dyDescent="0.25">
      <c r="A104" s="73">
        <v>29</v>
      </c>
      <c r="B104" s="39" t="s">
        <v>141</v>
      </c>
      <c r="C104" s="39" t="s">
        <v>119</v>
      </c>
      <c r="D104" s="57">
        <v>3.2349537037037038E-2</v>
      </c>
      <c r="E104" s="58">
        <v>1047.4347048300535</v>
      </c>
      <c r="F104" s="35">
        <v>1047</v>
      </c>
      <c r="G104" s="34"/>
    </row>
    <row r="105" spans="1:9" s="38" customFormat="1" x14ac:dyDescent="0.25">
      <c r="A105" s="73">
        <v>30</v>
      </c>
      <c r="B105" s="39" t="s">
        <v>143</v>
      </c>
      <c r="C105" s="39" t="s">
        <v>119</v>
      </c>
      <c r="D105" s="57">
        <v>3.2743055555555553E-2</v>
      </c>
      <c r="E105" s="58">
        <v>1034.8462354188759</v>
      </c>
      <c r="F105" s="35">
        <v>1034.8462354188759</v>
      </c>
      <c r="G105" s="34"/>
    </row>
    <row r="106" spans="1:9" s="38" customFormat="1" x14ac:dyDescent="0.25">
      <c r="A106" s="73">
        <v>31</v>
      </c>
      <c r="B106" s="39" t="s">
        <v>142</v>
      </c>
      <c r="C106" s="39" t="s">
        <v>119</v>
      </c>
      <c r="D106" s="57">
        <v>3.2743055555555553E-2</v>
      </c>
      <c r="E106" s="58">
        <v>1034.8462354188759</v>
      </c>
      <c r="F106" s="35">
        <v>1034.8462354188759</v>
      </c>
      <c r="G106" s="34"/>
    </row>
    <row r="107" spans="1:9" s="38" customFormat="1" x14ac:dyDescent="0.25">
      <c r="A107" s="73">
        <v>32</v>
      </c>
      <c r="B107" s="39" t="s">
        <v>144</v>
      </c>
      <c r="C107" s="39" t="s">
        <v>119</v>
      </c>
      <c r="D107" s="57">
        <v>3.2858796296296296E-2</v>
      </c>
      <c r="E107" s="58">
        <v>1031.2011271574497</v>
      </c>
      <c r="F107" s="35">
        <v>1031.2011271574497</v>
      </c>
      <c r="G107" s="34"/>
    </row>
    <row r="108" spans="1:9" s="38" customFormat="1" x14ac:dyDescent="0.25">
      <c r="A108" s="73">
        <v>33</v>
      </c>
      <c r="B108" s="39" t="s">
        <v>145</v>
      </c>
      <c r="C108" s="39" t="s">
        <v>119</v>
      </c>
      <c r="D108" s="57">
        <v>3.2881944444444443E-2</v>
      </c>
      <c r="E108" s="58">
        <v>1030.4751847940865</v>
      </c>
      <c r="F108" s="35">
        <v>1030.4751847940865</v>
      </c>
      <c r="G108" s="34"/>
    </row>
    <row r="109" spans="1:9" s="38" customFormat="1" x14ac:dyDescent="0.25">
      <c r="A109" s="73">
        <v>34</v>
      </c>
      <c r="B109" s="39" t="s">
        <v>146</v>
      </c>
      <c r="C109" s="39" t="s">
        <v>119</v>
      </c>
      <c r="D109" s="57">
        <v>3.2893518518518523E-2</v>
      </c>
      <c r="E109" s="58">
        <v>1030.1125967628427</v>
      </c>
      <c r="F109" s="35">
        <v>1030.1125967628427</v>
      </c>
      <c r="G109" s="34"/>
    </row>
    <row r="110" spans="1:9" s="38" customFormat="1" x14ac:dyDescent="0.25">
      <c r="A110" s="73">
        <v>35</v>
      </c>
      <c r="B110" s="39" t="s">
        <v>147</v>
      </c>
      <c r="C110" s="39" t="s">
        <v>119</v>
      </c>
      <c r="D110" s="57">
        <v>3.2951388888888891E-2</v>
      </c>
      <c r="E110" s="58">
        <v>1028.3034773445731</v>
      </c>
      <c r="F110" s="35">
        <v>1028.3034773445731</v>
      </c>
      <c r="G110" s="34"/>
    </row>
    <row r="111" spans="1:9" s="38" customFormat="1" x14ac:dyDescent="0.25">
      <c r="A111" s="73">
        <v>36</v>
      </c>
      <c r="B111" s="39" t="s">
        <v>148</v>
      </c>
      <c r="C111" s="39" t="s">
        <v>119</v>
      </c>
      <c r="D111" s="57">
        <v>3.3067129629629634E-2</v>
      </c>
      <c r="E111" s="58">
        <v>1024.7042352117603</v>
      </c>
      <c r="F111" s="35">
        <v>1024.7042352117603</v>
      </c>
      <c r="G111" s="34"/>
    </row>
    <row r="112" spans="1:9" s="38" customFormat="1" x14ac:dyDescent="0.25">
      <c r="A112" s="73">
        <v>37</v>
      </c>
      <c r="B112" s="39" t="s">
        <v>99</v>
      </c>
      <c r="C112" s="39" t="s">
        <v>97</v>
      </c>
      <c r="D112" s="57">
        <v>0.12385416666666667</v>
      </c>
      <c r="E112" s="58">
        <v>1024.353798710401</v>
      </c>
      <c r="F112" s="35">
        <v>1024.353798710401</v>
      </c>
      <c r="G112" s="34"/>
    </row>
    <row r="113" spans="1:7" s="38" customFormat="1" x14ac:dyDescent="0.25">
      <c r="A113" s="73">
        <v>38</v>
      </c>
      <c r="B113" s="39" t="s">
        <v>149</v>
      </c>
      <c r="C113" s="39" t="s">
        <v>119</v>
      </c>
      <c r="D113" s="57">
        <v>3.30787037037037E-2</v>
      </c>
      <c r="E113" s="58">
        <v>1024.3456962911127</v>
      </c>
      <c r="F113" s="35">
        <v>1024.3456962911127</v>
      </c>
      <c r="G113" s="34"/>
    </row>
    <row r="114" spans="1:7" s="38" customFormat="1" x14ac:dyDescent="0.25">
      <c r="A114" s="73">
        <v>39</v>
      </c>
      <c r="B114" s="39" t="s">
        <v>150</v>
      </c>
      <c r="C114" s="39" t="s">
        <v>119</v>
      </c>
      <c r="D114" s="57">
        <v>3.3090277777777781E-2</v>
      </c>
      <c r="E114" s="58">
        <v>1023.9874081846798</v>
      </c>
      <c r="F114" s="35">
        <v>1023.9874081846798</v>
      </c>
      <c r="G114" s="34"/>
    </row>
    <row r="115" spans="1:7" s="38" customFormat="1" x14ac:dyDescent="0.25">
      <c r="A115" s="73">
        <v>40</v>
      </c>
      <c r="B115" s="39" t="s">
        <v>151</v>
      </c>
      <c r="C115" s="39" t="s">
        <v>119</v>
      </c>
      <c r="D115" s="57">
        <v>3.3194444444444443E-2</v>
      </c>
      <c r="E115" s="58">
        <v>1020.7740585774058</v>
      </c>
      <c r="F115" s="35">
        <v>1020.7740585774058</v>
      </c>
      <c r="G115" s="34"/>
    </row>
    <row r="116" spans="1:7" s="38" customFormat="1" x14ac:dyDescent="0.25">
      <c r="A116" s="73">
        <v>41</v>
      </c>
      <c r="B116" s="39" t="s">
        <v>152</v>
      </c>
      <c r="C116" s="39" t="s">
        <v>119</v>
      </c>
      <c r="D116" s="57">
        <v>3.3206018518518517E-2</v>
      </c>
      <c r="E116" s="58">
        <v>1020.4182642035552</v>
      </c>
      <c r="F116" s="35">
        <v>1020.4182642035552</v>
      </c>
      <c r="G116" s="34"/>
    </row>
    <row r="117" spans="1:7" s="38" customFormat="1" x14ac:dyDescent="0.25">
      <c r="A117" s="73">
        <v>42</v>
      </c>
      <c r="B117" s="39" t="s">
        <v>153</v>
      </c>
      <c r="C117" s="39" t="s">
        <v>119</v>
      </c>
      <c r="D117" s="57">
        <v>3.3229166666666664E-2</v>
      </c>
      <c r="E117" s="58">
        <v>1019.7074190177639</v>
      </c>
      <c r="F117" s="35">
        <v>1019.7074190177639</v>
      </c>
      <c r="G117" s="34"/>
    </row>
    <row r="118" spans="1:7" s="38" customFormat="1" x14ac:dyDescent="0.25">
      <c r="A118" s="73">
        <v>43</v>
      </c>
      <c r="B118" s="39" t="s">
        <v>154</v>
      </c>
      <c r="C118" s="39" t="s">
        <v>119</v>
      </c>
      <c r="D118" s="57">
        <v>3.3298611111111112E-2</v>
      </c>
      <c r="E118" s="58">
        <v>1017.5808133472366</v>
      </c>
      <c r="F118" s="35">
        <v>1017.5808133472366</v>
      </c>
      <c r="G118" s="34"/>
    </row>
    <row r="119" spans="1:7" s="38" customFormat="1" x14ac:dyDescent="0.25">
      <c r="A119" s="73">
        <v>44</v>
      </c>
      <c r="B119" s="39" t="s">
        <v>155</v>
      </c>
      <c r="C119" s="39" t="s">
        <v>119</v>
      </c>
      <c r="D119" s="57">
        <v>3.3333333333333333E-2</v>
      </c>
      <c r="E119" s="58">
        <v>1016.5208333333333</v>
      </c>
      <c r="F119" s="35">
        <v>1016.5208333333333</v>
      </c>
      <c r="G119" s="34"/>
    </row>
    <row r="120" spans="1:7" s="38" customFormat="1" x14ac:dyDescent="0.25">
      <c r="A120" s="73">
        <v>45</v>
      </c>
      <c r="B120" s="39" t="s">
        <v>7</v>
      </c>
      <c r="C120" s="39" t="s">
        <v>119</v>
      </c>
      <c r="D120" s="57">
        <v>3.3344907407407406E-2</v>
      </c>
      <c r="E120" s="58">
        <v>1016.1679972231863</v>
      </c>
      <c r="F120" s="35">
        <v>1016.1679972231863</v>
      </c>
      <c r="G120" s="34"/>
    </row>
    <row r="121" spans="1:7" s="38" customFormat="1" x14ac:dyDescent="0.25">
      <c r="A121" s="73">
        <v>46</v>
      </c>
      <c r="B121" s="39" t="s">
        <v>15</v>
      </c>
      <c r="C121" s="39" t="s">
        <v>119</v>
      </c>
      <c r="D121" s="57">
        <v>3.3425925925925921E-2</v>
      </c>
      <c r="E121" s="58">
        <v>1013.7049861495846</v>
      </c>
      <c r="F121" s="35">
        <v>1013.7049861495846</v>
      </c>
      <c r="G121" s="34"/>
    </row>
    <row r="122" spans="1:7" s="38" customFormat="1" x14ac:dyDescent="0.25">
      <c r="A122" s="73">
        <v>47</v>
      </c>
      <c r="B122" s="39" t="s">
        <v>156</v>
      </c>
      <c r="C122" s="39" t="s">
        <v>119</v>
      </c>
      <c r="D122" s="57">
        <v>3.3622685185185179E-2</v>
      </c>
      <c r="E122" s="58">
        <v>1007.7728055077454</v>
      </c>
      <c r="F122" s="35">
        <v>1007.7728055077454</v>
      </c>
      <c r="G122" s="34"/>
    </row>
    <row r="123" spans="1:7" s="38" customFormat="1" x14ac:dyDescent="0.25">
      <c r="A123" s="73">
        <v>48</v>
      </c>
      <c r="B123" s="39" t="s">
        <v>157</v>
      </c>
      <c r="C123" s="39" t="s">
        <v>119</v>
      </c>
      <c r="D123" s="57">
        <v>3.3761574074074076E-2</v>
      </c>
      <c r="E123" s="58">
        <v>1003.6270140555364</v>
      </c>
      <c r="F123" s="35">
        <v>1003.6270140555364</v>
      </c>
      <c r="G123" s="34"/>
    </row>
    <row r="124" spans="1:7" s="38" customFormat="1" x14ac:dyDescent="0.25">
      <c r="A124" s="73">
        <v>49</v>
      </c>
      <c r="B124" s="39" t="s">
        <v>158</v>
      </c>
      <c r="C124" s="39" t="s">
        <v>119</v>
      </c>
      <c r="D124" s="57">
        <v>3.380787037037037E-2</v>
      </c>
      <c r="E124" s="58">
        <v>1002.2526532009584</v>
      </c>
      <c r="F124" s="35">
        <v>1002.2526532009584</v>
      </c>
      <c r="G124" s="34"/>
    </row>
    <row r="125" spans="1:7" s="38" customFormat="1" x14ac:dyDescent="0.25">
      <c r="A125" s="73">
        <v>50</v>
      </c>
      <c r="B125" s="39" t="s">
        <v>159</v>
      </c>
      <c r="C125" s="39" t="s">
        <v>119</v>
      </c>
      <c r="D125" s="57">
        <v>3.3831018518518517E-2</v>
      </c>
      <c r="E125" s="58">
        <v>1001.5668833390351</v>
      </c>
      <c r="F125" s="35">
        <v>1002</v>
      </c>
      <c r="G125" s="34"/>
    </row>
    <row r="126" spans="1:7" s="38" customFormat="1" x14ac:dyDescent="0.25">
      <c r="A126" s="73">
        <v>51</v>
      </c>
      <c r="B126" s="39" t="s">
        <v>160</v>
      </c>
      <c r="C126" s="39" t="s">
        <v>119</v>
      </c>
      <c r="D126" s="57">
        <v>3.3888888888888885E-2</v>
      </c>
      <c r="E126" s="58">
        <v>999.85655737704917</v>
      </c>
      <c r="F126" s="35">
        <v>999.85655737704917</v>
      </c>
      <c r="G126" s="34"/>
    </row>
    <row r="127" spans="1:7" s="38" customFormat="1" x14ac:dyDescent="0.25">
      <c r="A127" s="73">
        <v>52</v>
      </c>
      <c r="B127" s="39" t="s">
        <v>161</v>
      </c>
      <c r="C127" s="39" t="s">
        <v>119</v>
      </c>
      <c r="D127" s="57">
        <v>3.3935185185185186E-2</v>
      </c>
      <c r="E127" s="58">
        <v>998.49249658935867</v>
      </c>
      <c r="F127" s="35">
        <v>998.49249658935867</v>
      </c>
      <c r="G127" s="34"/>
    </row>
    <row r="128" spans="1:7" s="38" customFormat="1" x14ac:dyDescent="0.25">
      <c r="A128" s="73">
        <v>53</v>
      </c>
      <c r="B128" s="39" t="s">
        <v>162</v>
      </c>
      <c r="C128" s="39" t="s">
        <v>119</v>
      </c>
      <c r="D128" s="57">
        <v>3.4016203703703708E-2</v>
      </c>
      <c r="E128" s="58">
        <v>996.11432460020387</v>
      </c>
      <c r="F128" s="35">
        <v>996.11432460020387</v>
      </c>
      <c r="G128" s="34"/>
    </row>
    <row r="129" spans="1:7" s="38" customFormat="1" x14ac:dyDescent="0.25">
      <c r="A129" s="73">
        <v>54</v>
      </c>
      <c r="B129" s="39" t="s">
        <v>163</v>
      </c>
      <c r="C129" s="39" t="s">
        <v>119</v>
      </c>
      <c r="D129" s="57">
        <v>3.4155092592592591E-2</v>
      </c>
      <c r="E129" s="58">
        <v>992.06370721789222</v>
      </c>
      <c r="F129" s="35">
        <v>992.06370721789222</v>
      </c>
      <c r="G129" s="34"/>
    </row>
    <row r="130" spans="1:7" s="38" customFormat="1" x14ac:dyDescent="0.25">
      <c r="A130" s="73">
        <v>55</v>
      </c>
      <c r="B130" s="39" t="s">
        <v>164</v>
      </c>
      <c r="C130" s="39" t="s">
        <v>119</v>
      </c>
      <c r="D130" s="57">
        <v>3.4247685185185187E-2</v>
      </c>
      <c r="E130" s="58">
        <v>989.38154782020933</v>
      </c>
      <c r="F130" s="35">
        <v>989.38154782020933</v>
      </c>
      <c r="G130" s="34"/>
    </row>
    <row r="131" spans="1:7" s="38" customFormat="1" x14ac:dyDescent="0.25">
      <c r="A131" s="73">
        <v>56</v>
      </c>
      <c r="B131" s="39" t="s">
        <v>165</v>
      </c>
      <c r="C131" s="39" t="s">
        <v>119</v>
      </c>
      <c r="D131" s="57">
        <v>3.425925925925926E-2</v>
      </c>
      <c r="E131" s="58">
        <v>989.04729729729718</v>
      </c>
      <c r="F131" s="35">
        <v>989.04729729729718</v>
      </c>
      <c r="G131" s="34"/>
    </row>
    <row r="132" spans="1:7" s="38" customFormat="1" x14ac:dyDescent="0.25">
      <c r="A132" s="73">
        <v>57</v>
      </c>
      <c r="B132" s="39" t="s">
        <v>166</v>
      </c>
      <c r="C132" s="39" t="s">
        <v>119</v>
      </c>
      <c r="D132" s="57">
        <v>3.4293981481481481E-2</v>
      </c>
      <c r="E132" s="58">
        <v>988.04589942625705</v>
      </c>
      <c r="F132" s="35">
        <v>988.04589942625705</v>
      </c>
      <c r="G132" s="34"/>
    </row>
    <row r="133" spans="1:7" s="38" customFormat="1" x14ac:dyDescent="0.25">
      <c r="A133" s="73">
        <v>58</v>
      </c>
      <c r="B133" s="39" t="s">
        <v>61</v>
      </c>
      <c r="C133" s="39" t="s">
        <v>119</v>
      </c>
      <c r="D133" s="57">
        <v>3.4351851851851849E-2</v>
      </c>
      <c r="E133" s="58">
        <v>986.38140161725062</v>
      </c>
      <c r="F133" s="35">
        <v>986.38140161725062</v>
      </c>
      <c r="G133" s="34">
        <v>937</v>
      </c>
    </row>
    <row r="134" spans="1:7" s="38" customFormat="1" x14ac:dyDescent="0.25">
      <c r="A134" s="73">
        <v>59</v>
      </c>
      <c r="B134" s="39" t="s">
        <v>167</v>
      </c>
      <c r="C134" s="39" t="s">
        <v>119</v>
      </c>
      <c r="D134" s="57">
        <v>3.4398148148148143E-2</v>
      </c>
      <c r="E134" s="58">
        <v>985.05383580080763</v>
      </c>
      <c r="F134" s="35">
        <v>985.05383580080763</v>
      </c>
      <c r="G134" s="34"/>
    </row>
    <row r="135" spans="1:7" s="38" customFormat="1" x14ac:dyDescent="0.25">
      <c r="A135" s="73">
        <v>60</v>
      </c>
      <c r="B135" s="39" t="s">
        <v>168</v>
      </c>
      <c r="C135" s="39" t="s">
        <v>119</v>
      </c>
      <c r="D135" s="57">
        <v>3.4398148148148143E-2</v>
      </c>
      <c r="E135" s="58">
        <v>985.05383580080763</v>
      </c>
      <c r="F135" s="35">
        <v>985</v>
      </c>
      <c r="G135" s="34"/>
    </row>
    <row r="136" spans="1:7" s="38" customFormat="1" x14ac:dyDescent="0.25">
      <c r="A136" s="73">
        <v>61</v>
      </c>
      <c r="B136" s="39" t="s">
        <v>169</v>
      </c>
      <c r="C136" s="39" t="s">
        <v>119</v>
      </c>
      <c r="D136" s="57">
        <v>3.4409722222222223E-2</v>
      </c>
      <c r="E136" s="58">
        <v>984.72250252270419</v>
      </c>
      <c r="F136" s="35">
        <v>984.72250252270419</v>
      </c>
      <c r="G136" s="34"/>
    </row>
    <row r="137" spans="1:7" s="38" customFormat="1" x14ac:dyDescent="0.25">
      <c r="A137" s="73">
        <v>62</v>
      </c>
      <c r="B137" s="39" t="s">
        <v>171</v>
      </c>
      <c r="C137" s="39" t="s">
        <v>119</v>
      </c>
      <c r="D137" s="57">
        <v>3.4432870370370371E-2</v>
      </c>
      <c r="E137" s="58">
        <v>984.0605042016806</v>
      </c>
      <c r="F137" s="35">
        <v>984.0605042016806</v>
      </c>
      <c r="G137" s="34"/>
    </row>
    <row r="138" spans="1:7" s="38" customFormat="1" x14ac:dyDescent="0.25">
      <c r="A138" s="73">
        <v>63</v>
      </c>
      <c r="B138" s="39" t="s">
        <v>170</v>
      </c>
      <c r="C138" s="39" t="s">
        <v>119</v>
      </c>
      <c r="D138" s="57">
        <v>3.4432870370370371E-2</v>
      </c>
      <c r="E138" s="58">
        <v>984.0605042016806</v>
      </c>
      <c r="F138" s="35">
        <v>984.0605042016806</v>
      </c>
      <c r="G138" s="34"/>
    </row>
    <row r="139" spans="1:7" s="38" customFormat="1" x14ac:dyDescent="0.25">
      <c r="A139" s="73">
        <v>64</v>
      </c>
      <c r="B139" s="39" t="s">
        <v>172</v>
      </c>
      <c r="C139" s="39" t="s">
        <v>119</v>
      </c>
      <c r="D139" s="57">
        <v>3.4479166666666665E-2</v>
      </c>
      <c r="E139" s="58">
        <v>982.73917421953672</v>
      </c>
      <c r="F139" s="35">
        <v>982.73917421953672</v>
      </c>
      <c r="G139" s="34"/>
    </row>
    <row r="140" spans="1:7" s="38" customFormat="1" x14ac:dyDescent="0.25">
      <c r="A140" s="73">
        <v>65</v>
      </c>
      <c r="B140" s="39" t="s">
        <v>173</v>
      </c>
      <c r="C140" s="39" t="s">
        <v>119</v>
      </c>
      <c r="D140" s="57">
        <v>3.4560185185185187E-2</v>
      </c>
      <c r="E140" s="58">
        <v>980.43536503683845</v>
      </c>
      <c r="F140" s="35">
        <v>980.43536503683845</v>
      </c>
      <c r="G140" s="34"/>
    </row>
    <row r="141" spans="1:7" s="38" customFormat="1" x14ac:dyDescent="0.25">
      <c r="A141" s="73">
        <v>66</v>
      </c>
      <c r="B141" s="39" t="s">
        <v>100</v>
      </c>
      <c r="C141" s="39" t="s">
        <v>97</v>
      </c>
      <c r="D141" s="57">
        <v>0.12969907407407408</v>
      </c>
      <c r="E141" s="58">
        <v>978.19114759950025</v>
      </c>
      <c r="F141" s="35">
        <v>978.19114759950025</v>
      </c>
      <c r="G141" s="34"/>
    </row>
    <row r="142" spans="1:7" s="38" customFormat="1" x14ac:dyDescent="0.25">
      <c r="A142" s="73">
        <v>67</v>
      </c>
      <c r="B142" s="39" t="s">
        <v>174</v>
      </c>
      <c r="C142" s="39" t="s">
        <v>119</v>
      </c>
      <c r="D142" s="57">
        <v>3.4652777777777775E-2</v>
      </c>
      <c r="E142" s="58">
        <v>977.81563126252502</v>
      </c>
      <c r="F142" s="35">
        <v>978</v>
      </c>
      <c r="G142" s="34"/>
    </row>
    <row r="143" spans="1:7" s="38" customFormat="1" x14ac:dyDescent="0.25">
      <c r="A143" s="73">
        <v>68</v>
      </c>
      <c r="B143" s="39" t="s">
        <v>175</v>
      </c>
      <c r="C143" s="39" t="s">
        <v>119</v>
      </c>
      <c r="D143" s="57">
        <v>3.4652777777777775E-2</v>
      </c>
      <c r="E143" s="58">
        <v>977.81563126252502</v>
      </c>
      <c r="F143" s="35">
        <v>977.81563126252502</v>
      </c>
      <c r="G143" s="34"/>
    </row>
    <row r="144" spans="1:7" s="38" customFormat="1" x14ac:dyDescent="0.25">
      <c r="A144" s="73">
        <v>69</v>
      </c>
      <c r="B144" s="39" t="s">
        <v>176</v>
      </c>
      <c r="C144" s="39" t="s">
        <v>119</v>
      </c>
      <c r="D144" s="57">
        <v>3.4733796296296297E-2</v>
      </c>
      <c r="E144" s="58">
        <v>975.5348217260912</v>
      </c>
      <c r="F144" s="35">
        <v>976</v>
      </c>
      <c r="G144" s="34"/>
    </row>
    <row r="145" spans="1:7" s="38" customFormat="1" x14ac:dyDescent="0.25">
      <c r="A145" s="73">
        <v>70</v>
      </c>
      <c r="B145" s="39" t="s">
        <v>177</v>
      </c>
      <c r="C145" s="39" t="s">
        <v>119</v>
      </c>
      <c r="D145" s="57">
        <v>3.4745370370370371E-2</v>
      </c>
      <c r="E145" s="58">
        <v>975.209860093271</v>
      </c>
      <c r="F145" s="35">
        <v>975.209860093271</v>
      </c>
      <c r="G145" s="34"/>
    </row>
    <row r="146" spans="1:7" s="38" customFormat="1" x14ac:dyDescent="0.25">
      <c r="A146" s="73">
        <v>71</v>
      </c>
      <c r="B146" s="39" t="s">
        <v>178</v>
      </c>
      <c r="C146" s="39" t="s">
        <v>119</v>
      </c>
      <c r="D146" s="57">
        <v>3.4768518518518525E-2</v>
      </c>
      <c r="E146" s="58">
        <v>974.56058588548569</v>
      </c>
      <c r="F146" s="35">
        <v>974.56058588548569</v>
      </c>
      <c r="G146" s="34"/>
    </row>
    <row r="147" spans="1:7" s="38" customFormat="1" x14ac:dyDescent="0.25">
      <c r="A147" s="73">
        <v>72</v>
      </c>
      <c r="B147" s="39" t="s">
        <v>179</v>
      </c>
      <c r="C147" s="39" t="s">
        <v>119</v>
      </c>
      <c r="D147" s="57">
        <v>3.4768518518518525E-2</v>
      </c>
      <c r="E147" s="58">
        <v>974.56058588548569</v>
      </c>
      <c r="F147" s="35">
        <v>974.56058588548569</v>
      </c>
      <c r="G147" s="34"/>
    </row>
    <row r="148" spans="1:7" s="38" customFormat="1" x14ac:dyDescent="0.25">
      <c r="A148" s="73">
        <v>73</v>
      </c>
      <c r="B148" s="39" t="s">
        <v>180</v>
      </c>
      <c r="C148" s="39" t="s">
        <v>119</v>
      </c>
      <c r="D148" s="57">
        <v>3.4826388888888886E-2</v>
      </c>
      <c r="E148" s="58">
        <v>972.94117647058818</v>
      </c>
      <c r="F148" s="35">
        <v>972.94117647058818</v>
      </c>
      <c r="G148" s="34"/>
    </row>
    <row r="149" spans="1:7" s="38" customFormat="1" x14ac:dyDescent="0.25">
      <c r="A149" s="73">
        <v>74</v>
      </c>
      <c r="B149" s="39" t="s">
        <v>101</v>
      </c>
      <c r="C149" s="39" t="s">
        <v>97</v>
      </c>
      <c r="D149" s="57">
        <v>0.13050925925925924</v>
      </c>
      <c r="E149" s="58">
        <v>972.11865909897131</v>
      </c>
      <c r="F149" s="35">
        <v>972.11865909897131</v>
      </c>
      <c r="G149" s="34"/>
    </row>
    <row r="150" spans="1:7" s="38" customFormat="1" x14ac:dyDescent="0.25">
      <c r="A150" s="73">
        <v>75</v>
      </c>
      <c r="B150" s="39" t="s">
        <v>181</v>
      </c>
      <c r="C150" s="39" t="s">
        <v>119</v>
      </c>
      <c r="D150" s="84">
        <v>3.4872685185185187E-2</v>
      </c>
      <c r="E150" s="58">
        <v>971.64951875207419</v>
      </c>
      <c r="F150" s="35">
        <v>971.64951875207419</v>
      </c>
      <c r="G150" s="39"/>
    </row>
    <row r="151" spans="1:7" s="38" customFormat="1" x14ac:dyDescent="0.25">
      <c r="A151" s="73">
        <v>76</v>
      </c>
      <c r="B151" s="39" t="s">
        <v>182</v>
      </c>
      <c r="C151" s="39" t="s">
        <v>119</v>
      </c>
      <c r="D151" s="57">
        <v>3.5069444444444445E-2</v>
      </c>
      <c r="E151" s="58">
        <v>966.19801980198008</v>
      </c>
      <c r="F151" s="35">
        <v>966</v>
      </c>
      <c r="G151" s="39"/>
    </row>
    <row r="152" spans="1:7" s="38" customFormat="1" x14ac:dyDescent="0.25">
      <c r="A152" s="73">
        <v>77</v>
      </c>
      <c r="B152" s="39" t="s">
        <v>183</v>
      </c>
      <c r="C152" s="39" t="s">
        <v>119</v>
      </c>
      <c r="D152" s="57">
        <v>3.5127314814814813E-2</v>
      </c>
      <c r="E152" s="58">
        <v>964.60626029654031</v>
      </c>
      <c r="F152" s="35">
        <v>965</v>
      </c>
      <c r="G152" s="39"/>
    </row>
    <row r="153" spans="1:7" s="38" customFormat="1" x14ac:dyDescent="0.25">
      <c r="A153" s="73">
        <v>78</v>
      </c>
      <c r="B153" s="39" t="s">
        <v>102</v>
      </c>
      <c r="C153" s="39" t="s">
        <v>97</v>
      </c>
      <c r="D153" s="57">
        <v>0.13207175925925926</v>
      </c>
      <c r="E153" s="58">
        <v>960.61782490579253</v>
      </c>
      <c r="F153" s="35">
        <v>960.61782490579253</v>
      </c>
      <c r="G153" s="34"/>
    </row>
    <row r="154" spans="1:7" s="38" customFormat="1" x14ac:dyDescent="0.25">
      <c r="A154" s="73">
        <v>79</v>
      </c>
      <c r="B154" s="39" t="s">
        <v>184</v>
      </c>
      <c r="C154" s="39" t="s">
        <v>119</v>
      </c>
      <c r="D154" s="57">
        <v>3.532407407407407E-2</v>
      </c>
      <c r="E154" s="58">
        <v>959.2332896461337</v>
      </c>
      <c r="F154" s="35">
        <v>959</v>
      </c>
      <c r="G154" s="34"/>
    </row>
    <row r="155" spans="1:7" s="38" customFormat="1" x14ac:dyDescent="0.25">
      <c r="A155" s="93">
        <v>80</v>
      </c>
      <c r="B155" s="40" t="s">
        <v>185</v>
      </c>
      <c r="C155" s="40" t="s">
        <v>119</v>
      </c>
      <c r="D155" s="102">
        <v>3.5347222222222217E-2</v>
      </c>
      <c r="E155" s="77">
        <v>958.60510805500985</v>
      </c>
      <c r="F155" s="103">
        <v>959</v>
      </c>
      <c r="G155" s="91"/>
    </row>
    <row r="156" spans="1:7" s="38" customFormat="1" x14ac:dyDescent="0.25"/>
    <row r="157" spans="1:7" x14ac:dyDescent="0.25">
      <c r="A157" s="71" t="s">
        <v>206</v>
      </c>
    </row>
    <row r="158" spans="1:7" s="38" customFormat="1" x14ac:dyDescent="0.25">
      <c r="A158" s="72" t="s">
        <v>0</v>
      </c>
      <c r="B158" s="41" t="s">
        <v>1</v>
      </c>
      <c r="C158" s="41" t="s">
        <v>2</v>
      </c>
      <c r="D158" s="41" t="s">
        <v>3</v>
      </c>
      <c r="E158" s="41" t="s">
        <v>4</v>
      </c>
      <c r="F158" s="41" t="s">
        <v>5</v>
      </c>
      <c r="G158" s="41" t="s">
        <v>6</v>
      </c>
    </row>
    <row r="159" spans="1:7" x14ac:dyDescent="0.25">
      <c r="A159" s="92">
        <v>1</v>
      </c>
      <c r="B159" s="78" t="s">
        <v>49</v>
      </c>
      <c r="C159" s="78" t="s">
        <v>50</v>
      </c>
      <c r="D159" s="116">
        <v>0.12623842592592593</v>
      </c>
      <c r="E159" s="117">
        <v>948.8576143760888</v>
      </c>
      <c r="F159" s="94">
        <f>+E159</f>
        <v>948.8576143760888</v>
      </c>
      <c r="G159" s="95"/>
    </row>
    <row r="160" spans="1:7" x14ac:dyDescent="0.25">
      <c r="A160" s="73">
        <v>2</v>
      </c>
      <c r="B160" s="39" t="s">
        <v>187</v>
      </c>
      <c r="C160" s="39" t="s">
        <v>119</v>
      </c>
      <c r="D160" s="118">
        <v>3.5717592592592592E-2</v>
      </c>
      <c r="E160" s="119">
        <v>948.66493843162664</v>
      </c>
      <c r="F160" s="43">
        <v>948.66493843162664</v>
      </c>
      <c r="G160" s="39"/>
    </row>
    <row r="161" spans="1:7" x14ac:dyDescent="0.25">
      <c r="A161" s="73">
        <v>3</v>
      </c>
      <c r="B161" s="39" t="s">
        <v>204</v>
      </c>
      <c r="C161" s="39" t="s">
        <v>119</v>
      </c>
      <c r="D161" s="118">
        <v>3.7025462962962961E-2</v>
      </c>
      <c r="E161" s="119">
        <v>915.15473585495465</v>
      </c>
      <c r="F161" s="43">
        <v>948</v>
      </c>
      <c r="G161" s="39">
        <v>911</v>
      </c>
    </row>
    <row r="162" spans="1:7" x14ac:dyDescent="0.25">
      <c r="A162" s="73">
        <v>4</v>
      </c>
      <c r="B162" s="39" t="s">
        <v>188</v>
      </c>
      <c r="C162" s="39" t="s">
        <v>119</v>
      </c>
      <c r="D162" s="118">
        <v>3.5752314814814813E-2</v>
      </c>
      <c r="E162" s="119">
        <v>947.74360634509549</v>
      </c>
      <c r="F162" s="43">
        <v>947.74360634509549</v>
      </c>
      <c r="G162" s="39"/>
    </row>
    <row r="163" spans="1:7" x14ac:dyDescent="0.25">
      <c r="A163" s="73">
        <v>5</v>
      </c>
      <c r="B163" s="54" t="s">
        <v>52</v>
      </c>
      <c r="C163" s="54" t="s">
        <v>37</v>
      </c>
      <c r="D163" s="120">
        <v>6.598379629629629E-2</v>
      </c>
      <c r="E163" s="121">
        <v>947.56007717944215</v>
      </c>
      <c r="F163" s="43">
        <f>+E163</f>
        <v>947.56007717944215</v>
      </c>
      <c r="G163" s="29"/>
    </row>
    <row r="164" spans="1:7" x14ac:dyDescent="0.25">
      <c r="A164" s="73">
        <v>6</v>
      </c>
      <c r="B164" s="39" t="s">
        <v>189</v>
      </c>
      <c r="C164" s="39" t="s">
        <v>119</v>
      </c>
      <c r="D164" s="118">
        <v>3.577546296296296E-2</v>
      </c>
      <c r="E164" s="119">
        <v>947.1303785182788</v>
      </c>
      <c r="F164" s="43">
        <v>947.1303785182788</v>
      </c>
      <c r="G164" s="39"/>
    </row>
    <row r="165" spans="1:7" x14ac:dyDescent="0.25">
      <c r="A165" s="73">
        <v>7</v>
      </c>
      <c r="B165" s="54" t="s">
        <v>53</v>
      </c>
      <c r="C165" s="54" t="s">
        <v>51</v>
      </c>
      <c r="D165" s="122">
        <v>3.7037037037037042E-2</v>
      </c>
      <c r="E165" s="119">
        <v>946.87499999999989</v>
      </c>
      <c r="F165" s="43">
        <f>+E165</f>
        <v>946.87499999999989</v>
      </c>
      <c r="G165" s="29"/>
    </row>
    <row r="166" spans="1:7" x14ac:dyDescent="0.25">
      <c r="A166" s="73">
        <v>8</v>
      </c>
      <c r="B166" s="39" t="s">
        <v>190</v>
      </c>
      <c r="C166" s="39" t="s">
        <v>119</v>
      </c>
      <c r="D166" s="118">
        <v>3.5787037037037034E-2</v>
      </c>
      <c r="E166" s="119">
        <v>946.82406209573094</v>
      </c>
      <c r="F166" s="43">
        <v>946.82406209573094</v>
      </c>
      <c r="G166" s="39"/>
    </row>
    <row r="167" spans="1:7" x14ac:dyDescent="0.25">
      <c r="A167" s="73">
        <v>9</v>
      </c>
      <c r="B167" s="39" t="s">
        <v>103</v>
      </c>
      <c r="C167" s="39" t="s">
        <v>97</v>
      </c>
      <c r="D167" s="120">
        <v>0.13415509259259259</v>
      </c>
      <c r="E167" s="119">
        <v>945.70011215598311</v>
      </c>
      <c r="F167" s="43">
        <v>945.70011215598311</v>
      </c>
      <c r="G167" s="29"/>
    </row>
    <row r="168" spans="1:7" x14ac:dyDescent="0.25">
      <c r="A168" s="73">
        <v>10</v>
      </c>
      <c r="B168" s="54" t="s">
        <v>54</v>
      </c>
      <c r="C168" s="54" t="s">
        <v>37</v>
      </c>
      <c r="D168" s="120">
        <v>6.6145833333333334E-2</v>
      </c>
      <c r="E168" s="121">
        <v>945.23884514435679</v>
      </c>
      <c r="F168" s="43">
        <f>+E168</f>
        <v>945.23884514435679</v>
      </c>
      <c r="G168" s="29"/>
    </row>
    <row r="169" spans="1:7" x14ac:dyDescent="0.25">
      <c r="A169" s="73">
        <v>11</v>
      </c>
      <c r="B169" s="39" t="s">
        <v>191</v>
      </c>
      <c r="C169" s="39" t="s">
        <v>119</v>
      </c>
      <c r="D169" s="118">
        <v>3.5902777777777777E-2</v>
      </c>
      <c r="E169" s="119">
        <v>943.77176015473879</v>
      </c>
      <c r="F169" s="43">
        <v>943.77176015473879</v>
      </c>
      <c r="G169" s="39"/>
    </row>
    <row r="170" spans="1:7" x14ac:dyDescent="0.25">
      <c r="A170" s="73">
        <v>12</v>
      </c>
      <c r="B170" s="54" t="s">
        <v>55</v>
      </c>
      <c r="C170" s="54" t="s">
        <v>37</v>
      </c>
      <c r="D170" s="120">
        <v>6.6249999999999989E-2</v>
      </c>
      <c r="E170" s="121">
        <v>943.75262054507334</v>
      </c>
      <c r="F170" s="43">
        <f>+E170</f>
        <v>943.75262054507334</v>
      </c>
      <c r="G170" s="29"/>
    </row>
    <row r="171" spans="1:7" x14ac:dyDescent="0.25">
      <c r="A171" s="73">
        <v>13</v>
      </c>
      <c r="B171" s="54" t="s">
        <v>56</v>
      </c>
      <c r="C171" s="54" t="s">
        <v>35</v>
      </c>
      <c r="D171" s="120">
        <v>3.7870370370370367E-2</v>
      </c>
      <c r="E171" s="121">
        <v>943.42298288508562</v>
      </c>
      <c r="F171" s="43">
        <f>+E171</f>
        <v>943.42298288508562</v>
      </c>
      <c r="G171" s="34"/>
    </row>
    <row r="172" spans="1:7" x14ac:dyDescent="0.25">
      <c r="A172" s="73">
        <v>14</v>
      </c>
      <c r="B172" s="54" t="s">
        <v>57</v>
      </c>
      <c r="C172" s="54" t="s">
        <v>35</v>
      </c>
      <c r="D172" s="120">
        <v>3.7928240740740742E-2</v>
      </c>
      <c r="E172" s="123">
        <v>941.98352151357938</v>
      </c>
      <c r="F172" s="43">
        <f>+E172</f>
        <v>941.98352151357938</v>
      </c>
      <c r="G172" s="34"/>
    </row>
    <row r="173" spans="1:7" x14ac:dyDescent="0.25">
      <c r="A173" s="73">
        <v>15</v>
      </c>
      <c r="B173" s="54" t="s">
        <v>58</v>
      </c>
      <c r="C173" s="54" t="s">
        <v>35</v>
      </c>
      <c r="D173" s="120">
        <v>3.7951388888888889E-2</v>
      </c>
      <c r="E173" s="123">
        <v>941.40896614821588</v>
      </c>
      <c r="F173" s="43">
        <f>+E173</f>
        <v>941.40896614821588</v>
      </c>
      <c r="G173" s="34"/>
    </row>
    <row r="174" spans="1:7" x14ac:dyDescent="0.25">
      <c r="A174" s="73">
        <v>16</v>
      </c>
      <c r="B174" s="54" t="s">
        <v>59</v>
      </c>
      <c r="C174" s="54" t="s">
        <v>37</v>
      </c>
      <c r="D174" s="120">
        <v>6.6446759259259261E-2</v>
      </c>
      <c r="E174" s="121">
        <v>940.95802125065302</v>
      </c>
      <c r="F174" s="43">
        <f>+E174</f>
        <v>940.95802125065302</v>
      </c>
      <c r="G174" s="29"/>
    </row>
    <row r="175" spans="1:7" x14ac:dyDescent="0.25">
      <c r="A175" s="73">
        <v>17</v>
      </c>
      <c r="B175" s="39" t="s">
        <v>60</v>
      </c>
      <c r="C175" s="39" t="s">
        <v>119</v>
      </c>
      <c r="D175" s="118">
        <v>3.619212962962963E-2</v>
      </c>
      <c r="E175" s="119">
        <v>936.22641509433947</v>
      </c>
      <c r="F175" s="43">
        <v>939</v>
      </c>
      <c r="G175" s="39">
        <v>936</v>
      </c>
    </row>
    <row r="176" spans="1:7" x14ac:dyDescent="0.25">
      <c r="A176" s="73">
        <v>18</v>
      </c>
      <c r="B176" s="39" t="s">
        <v>192</v>
      </c>
      <c r="C176" s="39" t="s">
        <v>119</v>
      </c>
      <c r="D176" s="118">
        <v>3.6157407407407409E-2</v>
      </c>
      <c r="E176" s="119">
        <v>937.12548015364905</v>
      </c>
      <c r="F176" s="43">
        <v>937.12548015364905</v>
      </c>
      <c r="G176" s="39"/>
    </row>
    <row r="177" spans="1:7" x14ac:dyDescent="0.25">
      <c r="A177" s="73">
        <v>19</v>
      </c>
      <c r="B177" s="39" t="s">
        <v>104</v>
      </c>
      <c r="C177" s="39" t="s">
        <v>97</v>
      </c>
      <c r="D177" s="120">
        <v>0.13539351851851852</v>
      </c>
      <c r="E177" s="119">
        <v>937.04992306377153</v>
      </c>
      <c r="F177" s="43">
        <v>937.04992306377153</v>
      </c>
      <c r="G177" s="29"/>
    </row>
    <row r="178" spans="1:7" x14ac:dyDescent="0.25">
      <c r="A178" s="73">
        <v>20</v>
      </c>
      <c r="B178" s="39" t="s">
        <v>105</v>
      </c>
      <c r="C178" s="39" t="s">
        <v>97</v>
      </c>
      <c r="D178" s="120">
        <v>0.13546296296296298</v>
      </c>
      <c r="E178" s="119">
        <v>936.56954887218035</v>
      </c>
      <c r="F178" s="43">
        <v>936.56954887218035</v>
      </c>
      <c r="G178" s="29"/>
    </row>
    <row r="179" spans="1:7" x14ac:dyDescent="0.25">
      <c r="A179" s="73">
        <v>21</v>
      </c>
      <c r="B179" s="39" t="s">
        <v>193</v>
      </c>
      <c r="C179" s="39" t="s">
        <v>119</v>
      </c>
      <c r="D179" s="118">
        <v>3.6215277777777777E-2</v>
      </c>
      <c r="E179" s="119">
        <v>935.62799616490884</v>
      </c>
      <c r="F179" s="43">
        <v>935.62799616490884</v>
      </c>
      <c r="G179" s="39"/>
    </row>
    <row r="180" spans="1:7" x14ac:dyDescent="0.25">
      <c r="A180" s="73">
        <v>22</v>
      </c>
      <c r="B180" s="54" t="s">
        <v>62</v>
      </c>
      <c r="C180" s="54" t="s">
        <v>35</v>
      </c>
      <c r="D180" s="120">
        <v>3.8252314814814815E-2</v>
      </c>
      <c r="E180" s="121">
        <v>934.00302571860811</v>
      </c>
      <c r="F180" s="43">
        <f>+E180</f>
        <v>934.00302571860811</v>
      </c>
      <c r="G180" s="34"/>
    </row>
    <row r="181" spans="1:7" x14ac:dyDescent="0.25">
      <c r="A181" s="73">
        <v>23</v>
      </c>
      <c r="B181" s="39" t="s">
        <v>75</v>
      </c>
      <c r="C181" s="54" t="s">
        <v>35</v>
      </c>
      <c r="D181" s="120">
        <v>3.9143518518518515E-2</v>
      </c>
      <c r="E181" s="119">
        <v>932.78533412182162</v>
      </c>
      <c r="F181" s="43">
        <v>932.78533412182162</v>
      </c>
      <c r="G181" s="29"/>
    </row>
    <row r="182" spans="1:7" x14ac:dyDescent="0.25">
      <c r="A182" s="73">
        <v>24</v>
      </c>
      <c r="B182" s="39" t="s">
        <v>194</v>
      </c>
      <c r="C182" s="39" t="s">
        <v>119</v>
      </c>
      <c r="D182" s="118">
        <v>3.6423611111111115E-2</v>
      </c>
      <c r="E182" s="119">
        <v>930.27645376549071</v>
      </c>
      <c r="F182" s="43">
        <v>930.27645376549071</v>
      </c>
      <c r="G182" s="39"/>
    </row>
    <row r="183" spans="1:7" x14ac:dyDescent="0.25">
      <c r="A183" s="73">
        <v>25</v>
      </c>
      <c r="B183" s="39" t="s">
        <v>76</v>
      </c>
      <c r="C183" s="54" t="s">
        <v>35</v>
      </c>
      <c r="D183" s="120">
        <v>3.9317129629629625E-2</v>
      </c>
      <c r="E183" s="119">
        <v>928.66647041507224</v>
      </c>
      <c r="F183" s="43">
        <v>928.66647041507224</v>
      </c>
      <c r="G183" s="29"/>
    </row>
    <row r="184" spans="1:7" x14ac:dyDescent="0.25">
      <c r="A184" s="73">
        <v>26</v>
      </c>
      <c r="B184" s="54" t="s">
        <v>63</v>
      </c>
      <c r="C184" s="54" t="s">
        <v>35</v>
      </c>
      <c r="D184" s="120">
        <v>3.8495370370370367E-2</v>
      </c>
      <c r="E184" s="123">
        <v>928.10583283223093</v>
      </c>
      <c r="F184" s="43">
        <f>+E184</f>
        <v>928.10583283223093</v>
      </c>
      <c r="G184" s="34"/>
    </row>
    <row r="185" spans="1:7" x14ac:dyDescent="0.25">
      <c r="A185" s="73">
        <v>27</v>
      </c>
      <c r="B185" s="39" t="s">
        <v>106</v>
      </c>
      <c r="C185" s="39" t="s">
        <v>97</v>
      </c>
      <c r="D185" s="120">
        <v>0.13690972222222222</v>
      </c>
      <c r="E185" s="119">
        <v>926.67258432665483</v>
      </c>
      <c r="F185" s="43">
        <v>926.67258432665483</v>
      </c>
      <c r="G185" s="29"/>
    </row>
    <row r="186" spans="1:7" x14ac:dyDescent="0.25">
      <c r="A186" s="73">
        <v>28</v>
      </c>
      <c r="B186" s="39" t="s">
        <v>195</v>
      </c>
      <c r="C186" s="39" t="s">
        <v>119</v>
      </c>
      <c r="D186" s="118">
        <v>3.6597222222222225E-2</v>
      </c>
      <c r="E186" s="119">
        <v>925.86337760910794</v>
      </c>
      <c r="F186" s="43">
        <v>925.86337760910794</v>
      </c>
      <c r="G186" s="39"/>
    </row>
    <row r="187" spans="1:7" x14ac:dyDescent="0.25">
      <c r="A187" s="73">
        <v>29</v>
      </c>
      <c r="B187" s="54" t="s">
        <v>87</v>
      </c>
      <c r="C187" s="54" t="s">
        <v>88</v>
      </c>
      <c r="D187" s="122">
        <v>5.768518518518518E-2</v>
      </c>
      <c r="E187" s="119">
        <v>925.84069020866798</v>
      </c>
      <c r="F187" s="43">
        <v>925.84069020866798</v>
      </c>
      <c r="G187" s="29"/>
    </row>
    <row r="188" spans="1:7" x14ac:dyDescent="0.25">
      <c r="A188" s="73">
        <v>30</v>
      </c>
      <c r="B188" s="54" t="s">
        <v>64</v>
      </c>
      <c r="C188" s="54" t="s">
        <v>37</v>
      </c>
      <c r="D188" s="120">
        <v>6.7569444444444446E-2</v>
      </c>
      <c r="E188" s="119">
        <v>925.32374100719403</v>
      </c>
      <c r="F188" s="43">
        <f>+E188</f>
        <v>925.32374100719403</v>
      </c>
      <c r="G188" s="29"/>
    </row>
    <row r="189" spans="1:7" x14ac:dyDescent="0.25">
      <c r="A189" s="73">
        <v>31</v>
      </c>
      <c r="B189" s="39" t="s">
        <v>196</v>
      </c>
      <c r="C189" s="39" t="s">
        <v>119</v>
      </c>
      <c r="D189" s="118">
        <v>3.6620370370370373E-2</v>
      </c>
      <c r="E189" s="119">
        <v>925.27812895069519</v>
      </c>
      <c r="F189" s="43">
        <v>925.27812895069519</v>
      </c>
      <c r="G189" s="39"/>
    </row>
    <row r="190" spans="1:7" x14ac:dyDescent="0.25">
      <c r="A190" s="73">
        <v>32</v>
      </c>
      <c r="B190" s="54" t="s">
        <v>65</v>
      </c>
      <c r="C190" s="54" t="s">
        <v>35</v>
      </c>
      <c r="D190" s="120">
        <v>3.8634259259259257E-2</v>
      </c>
      <c r="E190" s="123">
        <v>924.76932294787298</v>
      </c>
      <c r="F190" s="43">
        <f>+E190</f>
        <v>924.76932294787298</v>
      </c>
      <c r="G190" s="34"/>
    </row>
    <row r="191" spans="1:7" x14ac:dyDescent="0.25">
      <c r="A191" s="73">
        <v>33</v>
      </c>
      <c r="B191" s="39" t="s">
        <v>77</v>
      </c>
      <c r="C191" s="54" t="s">
        <v>35</v>
      </c>
      <c r="D191" s="120">
        <v>3.9502314814814816E-2</v>
      </c>
      <c r="E191" s="119">
        <v>924.31292118370936</v>
      </c>
      <c r="F191" s="43">
        <v>924.31292118370936</v>
      </c>
      <c r="G191" s="29"/>
    </row>
    <row r="192" spans="1:7" x14ac:dyDescent="0.25">
      <c r="A192" s="73">
        <v>34</v>
      </c>
      <c r="B192" s="54" t="s">
        <v>66</v>
      </c>
      <c r="C192" s="54" t="s">
        <v>51</v>
      </c>
      <c r="D192" s="122">
        <v>3.7974537037037036E-2</v>
      </c>
      <c r="E192" s="119">
        <v>923.49893325205733</v>
      </c>
      <c r="F192" s="43">
        <f>+E192</f>
        <v>923.49893325205733</v>
      </c>
      <c r="G192" s="29"/>
    </row>
    <row r="193" spans="1:7" x14ac:dyDescent="0.25">
      <c r="A193" s="73">
        <v>35</v>
      </c>
      <c r="B193" s="39" t="s">
        <v>78</v>
      </c>
      <c r="C193" s="54" t="s">
        <v>35</v>
      </c>
      <c r="D193" s="120">
        <v>3.9548611111111111E-2</v>
      </c>
      <c r="E193" s="119">
        <v>923.23090430201944</v>
      </c>
      <c r="F193" s="43">
        <v>923.23090430201944</v>
      </c>
      <c r="G193" s="29"/>
    </row>
    <row r="194" spans="1:7" x14ac:dyDescent="0.25">
      <c r="A194" s="73">
        <v>36</v>
      </c>
      <c r="B194" s="39" t="s">
        <v>197</v>
      </c>
      <c r="C194" s="39" t="s">
        <v>119</v>
      </c>
      <c r="D194" s="118">
        <v>3.6724537037037035E-2</v>
      </c>
      <c r="E194" s="119">
        <v>922.65364008824452</v>
      </c>
      <c r="F194" s="43">
        <v>922.65364008824452</v>
      </c>
      <c r="G194" s="39"/>
    </row>
    <row r="195" spans="1:7" x14ac:dyDescent="0.25">
      <c r="A195" s="73">
        <v>37</v>
      </c>
      <c r="B195" s="54" t="s">
        <v>67</v>
      </c>
      <c r="C195" s="54" t="s">
        <v>50</v>
      </c>
      <c r="D195" s="120">
        <v>0.12986111111111112</v>
      </c>
      <c r="E195" s="119">
        <v>922.38770053475935</v>
      </c>
      <c r="F195" s="43">
        <f>+E195</f>
        <v>922.38770053475935</v>
      </c>
      <c r="G195" s="29"/>
    </row>
    <row r="196" spans="1:7" x14ac:dyDescent="0.25">
      <c r="A196" s="73">
        <v>38</v>
      </c>
      <c r="B196" s="54" t="s">
        <v>68</v>
      </c>
      <c r="C196" s="54" t="s">
        <v>51</v>
      </c>
      <c r="D196" s="120">
        <v>3.802083333333333E-2</v>
      </c>
      <c r="E196" s="119">
        <v>922.3744292237443</v>
      </c>
      <c r="F196" s="43">
        <f>+E196</f>
        <v>922.3744292237443</v>
      </c>
      <c r="G196" s="29"/>
    </row>
    <row r="197" spans="1:7" x14ac:dyDescent="0.25">
      <c r="A197" s="73">
        <v>39</v>
      </c>
      <c r="B197" s="39" t="s">
        <v>198</v>
      </c>
      <c r="C197" s="39" t="s">
        <v>119</v>
      </c>
      <c r="D197" s="118">
        <v>3.6782407407407409E-2</v>
      </c>
      <c r="E197" s="119">
        <v>921.20201384518555</v>
      </c>
      <c r="F197" s="43">
        <v>921.20201384518555</v>
      </c>
      <c r="G197" s="39"/>
    </row>
    <row r="198" spans="1:7" x14ac:dyDescent="0.25">
      <c r="A198" s="73">
        <v>40</v>
      </c>
      <c r="B198" s="39" t="s">
        <v>199</v>
      </c>
      <c r="C198" s="39" t="s">
        <v>119</v>
      </c>
      <c r="D198" s="118">
        <v>3.6793981481481483E-2</v>
      </c>
      <c r="E198" s="119">
        <v>920.91223655237479</v>
      </c>
      <c r="F198" s="43">
        <v>920.91223655237479</v>
      </c>
      <c r="G198" s="39"/>
    </row>
    <row r="199" spans="1:7" x14ac:dyDescent="0.25">
      <c r="A199" s="73">
        <v>41</v>
      </c>
      <c r="B199" s="39" t="s">
        <v>200</v>
      </c>
      <c r="C199" s="39" t="s">
        <v>119</v>
      </c>
      <c r="D199" s="118">
        <v>3.6805555555555557E-2</v>
      </c>
      <c r="E199" s="119">
        <v>920.62264150943383</v>
      </c>
      <c r="F199" s="43">
        <v>920.62264150943383</v>
      </c>
      <c r="G199" s="39"/>
    </row>
    <row r="200" spans="1:7" x14ac:dyDescent="0.25">
      <c r="A200" s="73">
        <v>42</v>
      </c>
      <c r="B200" s="39" t="s">
        <v>79</v>
      </c>
      <c r="C200" s="54" t="s">
        <v>35</v>
      </c>
      <c r="D200" s="120">
        <v>3.9664351851851853E-2</v>
      </c>
      <c r="E200" s="119">
        <v>920.53691275167785</v>
      </c>
      <c r="F200" s="43">
        <v>920.53691275167785</v>
      </c>
      <c r="G200" s="29"/>
    </row>
    <row r="201" spans="1:7" x14ac:dyDescent="0.25">
      <c r="A201" s="73">
        <v>43</v>
      </c>
      <c r="B201" s="54" t="s">
        <v>69</v>
      </c>
      <c r="C201" s="54" t="s">
        <v>51</v>
      </c>
      <c r="D201" s="120">
        <v>3.8113425925925926E-2</v>
      </c>
      <c r="E201" s="119">
        <v>920.13361676283023</v>
      </c>
      <c r="F201" s="29">
        <v>920</v>
      </c>
      <c r="G201" s="29">
        <v>913</v>
      </c>
    </row>
    <row r="202" spans="1:7" x14ac:dyDescent="0.25">
      <c r="A202" s="73">
        <v>44</v>
      </c>
      <c r="B202" s="39" t="s">
        <v>201</v>
      </c>
      <c r="C202" s="39" t="s">
        <v>119</v>
      </c>
      <c r="D202" s="118">
        <v>3.6851851851851851E-2</v>
      </c>
      <c r="E202" s="119">
        <v>919.46608040200999</v>
      </c>
      <c r="F202" s="43">
        <v>919.46608040200999</v>
      </c>
      <c r="G202" s="39"/>
    </row>
    <row r="203" spans="1:7" x14ac:dyDescent="0.25">
      <c r="A203" s="73">
        <v>45</v>
      </c>
      <c r="B203" s="39" t="s">
        <v>80</v>
      </c>
      <c r="C203" s="54" t="s">
        <v>35</v>
      </c>
      <c r="D203" s="120">
        <v>3.9722222222222221E-2</v>
      </c>
      <c r="E203" s="119">
        <v>919.19580419580427</v>
      </c>
      <c r="F203" s="43">
        <v>919.19580419580427</v>
      </c>
      <c r="G203" s="29"/>
    </row>
    <row r="204" spans="1:7" x14ac:dyDescent="0.25">
      <c r="A204" s="73">
        <v>46</v>
      </c>
      <c r="B204" s="39" t="s">
        <v>81</v>
      </c>
      <c r="C204" s="54" t="s">
        <v>35</v>
      </c>
      <c r="D204" s="120">
        <v>3.9733796296296302E-2</v>
      </c>
      <c r="E204" s="119">
        <v>918.92805126711323</v>
      </c>
      <c r="F204" s="43">
        <v>918.92805126711323</v>
      </c>
      <c r="G204" s="29"/>
    </row>
    <row r="205" spans="1:7" x14ac:dyDescent="0.25">
      <c r="A205" s="73">
        <v>47</v>
      </c>
      <c r="B205" s="39" t="s">
        <v>202</v>
      </c>
      <c r="C205" s="39" t="s">
        <v>119</v>
      </c>
      <c r="D205" s="118">
        <v>3.6898148148148145E-2</v>
      </c>
      <c r="E205" s="119">
        <v>918.31242158092846</v>
      </c>
      <c r="F205" s="43">
        <v>918.31242158092846</v>
      </c>
      <c r="G205" s="39"/>
    </row>
    <row r="206" spans="1:7" x14ac:dyDescent="0.25">
      <c r="A206" s="73">
        <v>48</v>
      </c>
      <c r="B206" s="39" t="s">
        <v>107</v>
      </c>
      <c r="C206" s="39" t="s">
        <v>97</v>
      </c>
      <c r="D206" s="120">
        <v>0.13820601851851852</v>
      </c>
      <c r="E206" s="119">
        <v>917.98090612176532</v>
      </c>
      <c r="F206" s="43">
        <v>917.98090612176532</v>
      </c>
      <c r="G206" s="29"/>
    </row>
    <row r="207" spans="1:7" x14ac:dyDescent="0.25">
      <c r="A207" s="73">
        <v>49</v>
      </c>
      <c r="B207" s="39" t="s">
        <v>82</v>
      </c>
      <c r="C207" s="54" t="s">
        <v>35</v>
      </c>
      <c r="D207" s="120">
        <v>3.9780092592592589E-2</v>
      </c>
      <c r="E207" s="119">
        <v>917.85859761419863</v>
      </c>
      <c r="F207" s="43">
        <v>917.85859761419863</v>
      </c>
      <c r="G207" s="29"/>
    </row>
    <row r="208" spans="1:7" x14ac:dyDescent="0.25">
      <c r="A208" s="73">
        <v>50</v>
      </c>
      <c r="B208" s="39" t="s">
        <v>83</v>
      </c>
      <c r="C208" s="54" t="s">
        <v>35</v>
      </c>
      <c r="D208" s="120">
        <v>3.9780092592592589E-2</v>
      </c>
      <c r="E208" s="119">
        <v>917.85859761419863</v>
      </c>
      <c r="F208" s="43">
        <v>917.85859761419863</v>
      </c>
      <c r="G208" s="29"/>
    </row>
    <row r="209" spans="1:7" x14ac:dyDescent="0.25">
      <c r="A209" s="73">
        <v>51</v>
      </c>
      <c r="B209" s="39" t="s">
        <v>84</v>
      </c>
      <c r="C209" s="54" t="s">
        <v>35</v>
      </c>
      <c r="D209" s="120">
        <v>3.9791666666666663E-2</v>
      </c>
      <c r="E209" s="119">
        <v>917.59162303664937</v>
      </c>
      <c r="F209" s="43">
        <v>917.59162303664937</v>
      </c>
      <c r="G209" s="29"/>
    </row>
    <row r="210" spans="1:7" x14ac:dyDescent="0.25">
      <c r="A210" s="73">
        <v>52</v>
      </c>
      <c r="B210" s="39" t="s">
        <v>85</v>
      </c>
      <c r="C210" s="54" t="s">
        <v>35</v>
      </c>
      <c r="D210" s="120">
        <v>3.9803240740740743E-2</v>
      </c>
      <c r="E210" s="119">
        <v>917.32480372201223</v>
      </c>
      <c r="F210" s="43">
        <v>917.32480372201223</v>
      </c>
      <c r="G210" s="29"/>
    </row>
    <row r="211" spans="1:7" x14ac:dyDescent="0.25">
      <c r="A211" s="73">
        <v>53</v>
      </c>
      <c r="B211" s="39" t="s">
        <v>203</v>
      </c>
      <c r="C211" s="39" t="s">
        <v>119</v>
      </c>
      <c r="D211" s="118">
        <v>3.6944444444444446E-2</v>
      </c>
      <c r="E211" s="119">
        <v>917.16165413533815</v>
      </c>
      <c r="F211" s="43">
        <v>917.16165413533815</v>
      </c>
      <c r="G211" s="39"/>
    </row>
    <row r="212" spans="1:7" x14ac:dyDescent="0.25">
      <c r="A212" s="73">
        <v>54</v>
      </c>
      <c r="B212" s="54" t="s">
        <v>70</v>
      </c>
      <c r="C212" s="54" t="s">
        <v>37</v>
      </c>
      <c r="D212" s="120">
        <v>6.8206018518518527E-2</v>
      </c>
      <c r="E212" s="119">
        <v>916.68759545223122</v>
      </c>
      <c r="F212" s="43">
        <f>+E212</f>
        <v>916.68759545223122</v>
      </c>
      <c r="G212" s="29"/>
    </row>
    <row r="213" spans="1:7" x14ac:dyDescent="0.25">
      <c r="A213" s="73">
        <v>55</v>
      </c>
      <c r="B213" s="39" t="s">
        <v>86</v>
      </c>
      <c r="C213" s="54" t="s">
        <v>35</v>
      </c>
      <c r="D213" s="120">
        <v>3.9872685185185185E-2</v>
      </c>
      <c r="E213" s="119">
        <v>915.72714078374463</v>
      </c>
      <c r="F213" s="43">
        <v>915.72714078374463</v>
      </c>
      <c r="G213" s="29"/>
    </row>
    <row r="214" spans="1:7" x14ac:dyDescent="0.25">
      <c r="A214" s="73">
        <v>56</v>
      </c>
      <c r="B214" s="54" t="s">
        <v>71</v>
      </c>
      <c r="C214" s="54" t="s">
        <v>51</v>
      </c>
      <c r="D214" s="120">
        <v>3.8321759259259257E-2</v>
      </c>
      <c r="E214" s="119">
        <v>915.13138024765931</v>
      </c>
      <c r="F214" s="29">
        <v>915</v>
      </c>
      <c r="G214" s="29">
        <v>903</v>
      </c>
    </row>
    <row r="215" spans="1:7" x14ac:dyDescent="0.25">
      <c r="A215" s="73">
        <v>57</v>
      </c>
      <c r="B215" s="54" t="s">
        <v>72</v>
      </c>
      <c r="C215" s="54" t="s">
        <v>37</v>
      </c>
      <c r="D215" s="120">
        <v>6.8425925925925932E-2</v>
      </c>
      <c r="E215" s="119">
        <v>913.7415426251689</v>
      </c>
      <c r="F215" s="43">
        <f>+E215</f>
        <v>913.7415426251689</v>
      </c>
      <c r="G215" s="29"/>
    </row>
    <row r="216" spans="1:7" x14ac:dyDescent="0.25">
      <c r="A216" s="73">
        <v>58</v>
      </c>
      <c r="B216" s="39" t="s">
        <v>205</v>
      </c>
      <c r="C216" s="39" t="s">
        <v>119</v>
      </c>
      <c r="D216" s="118">
        <v>3.7106481481481483E-2</v>
      </c>
      <c r="E216" s="119">
        <v>913.15658140985636</v>
      </c>
      <c r="F216" s="43">
        <v>913.15658140985636</v>
      </c>
      <c r="G216" s="39"/>
    </row>
    <row r="217" spans="1:7" x14ac:dyDescent="0.25">
      <c r="A217" s="73">
        <v>59</v>
      </c>
      <c r="B217" s="54" t="s">
        <v>73</v>
      </c>
      <c r="C217" s="54" t="s">
        <v>37</v>
      </c>
      <c r="D217" s="120">
        <v>6.851851851851852E-2</v>
      </c>
      <c r="E217" s="119">
        <v>912.50675675675654</v>
      </c>
      <c r="F217" s="43">
        <f>+E217</f>
        <v>912.50675675675654</v>
      </c>
      <c r="G217" s="29"/>
    </row>
    <row r="218" spans="1:7" x14ac:dyDescent="0.25">
      <c r="A218" s="93">
        <v>60</v>
      </c>
      <c r="B218" s="70" t="s">
        <v>74</v>
      </c>
      <c r="C218" s="70" t="s">
        <v>37</v>
      </c>
      <c r="D218" s="124">
        <v>6.8657407407407403E-2</v>
      </c>
      <c r="E218" s="125">
        <v>910.66082265677676</v>
      </c>
      <c r="F218" s="80">
        <f>+E218</f>
        <v>910.66082265677676</v>
      </c>
      <c r="G218" s="96"/>
    </row>
    <row r="219" spans="1:7" x14ac:dyDescent="0.25">
      <c r="A219" s="46"/>
      <c r="B219" s="46"/>
      <c r="C219" s="46"/>
      <c r="D219" s="47"/>
      <c r="E219" s="115"/>
      <c r="F219" s="45"/>
      <c r="G219" s="114"/>
    </row>
    <row r="220" spans="1:7" x14ac:dyDescent="0.25">
      <c r="A220" s="126" t="s">
        <v>208</v>
      </c>
      <c r="B220" s="46"/>
      <c r="C220" s="46"/>
      <c r="D220" s="47"/>
      <c r="E220" s="45"/>
      <c r="F220" s="45"/>
      <c r="G220" s="46"/>
    </row>
    <row r="221" spans="1:7" x14ac:dyDescent="0.25">
      <c r="A221" s="126" t="s">
        <v>209</v>
      </c>
      <c r="B221" s="46"/>
      <c r="C221" s="46"/>
      <c r="D221" s="47"/>
      <c r="E221" s="45"/>
      <c r="F221" s="45"/>
      <c r="G221" s="46"/>
    </row>
    <row r="222" spans="1:7" x14ac:dyDescent="0.25">
      <c r="A222" s="46"/>
      <c r="B222" s="46"/>
      <c r="C222" s="46"/>
      <c r="D222" s="127"/>
      <c r="E222" s="45"/>
      <c r="F222" s="45"/>
      <c r="G222" s="46"/>
    </row>
    <row r="223" spans="1:7" x14ac:dyDescent="0.25">
      <c r="A223" s="46"/>
      <c r="B223" s="46"/>
      <c r="C223" s="46"/>
      <c r="D223" s="47"/>
      <c r="E223" s="45"/>
      <c r="F223" s="45"/>
      <c r="G223" s="114"/>
    </row>
    <row r="224" spans="1:7" x14ac:dyDescent="0.25">
      <c r="A224" s="46"/>
      <c r="B224" s="46"/>
      <c r="C224" s="46"/>
      <c r="D224" s="47"/>
      <c r="E224" s="45"/>
      <c r="F224" s="45"/>
      <c r="G224" s="114"/>
    </row>
    <row r="225" spans="1:7" x14ac:dyDescent="0.25">
      <c r="A225" s="46"/>
      <c r="B225" s="46"/>
      <c r="C225" s="46"/>
      <c r="D225" s="47"/>
      <c r="E225" s="45"/>
      <c r="F225" s="45"/>
      <c r="G225" s="114"/>
    </row>
    <row r="226" spans="1:7" x14ac:dyDescent="0.25">
      <c r="A226" s="46"/>
      <c r="B226" s="46"/>
      <c r="C226" s="46"/>
      <c r="D226" s="47"/>
      <c r="E226" s="111"/>
      <c r="F226" s="45"/>
      <c r="G226" s="114"/>
    </row>
    <row r="227" spans="1:7" x14ac:dyDescent="0.25">
      <c r="A227" s="46"/>
      <c r="B227" s="46"/>
      <c r="C227" s="46"/>
      <c r="D227" s="47"/>
      <c r="E227" s="45"/>
      <c r="F227" s="45"/>
      <c r="G227" s="114"/>
    </row>
  </sheetData>
  <sortState ref="B25:G40">
    <sortCondition descending="1" ref="F25:F4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topLeftCell="A3" workbookViewId="0">
      <selection activeCell="L82" sqref="L82"/>
    </sheetView>
  </sheetViews>
  <sheetFormatPr baseColWidth="10" defaultRowHeight="15" x14ac:dyDescent="0.25"/>
  <cols>
    <col min="1" max="1" width="8.85546875" customWidth="1"/>
    <col min="2" max="2" width="23.7109375" customWidth="1"/>
    <col min="3" max="3" width="7.7109375" style="38" customWidth="1"/>
    <col min="4" max="4" width="10.7109375" customWidth="1"/>
    <col min="5" max="6" width="7.140625" bestFit="1" customWidth="1"/>
    <col min="7" max="13" width="8.140625" bestFit="1" customWidth="1"/>
    <col min="14" max="14" width="8.140625" customWidth="1"/>
  </cols>
  <sheetData>
    <row r="1" spans="1:17" ht="18.75" x14ac:dyDescent="0.3">
      <c r="A1" s="128" t="s">
        <v>232</v>
      </c>
      <c r="B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7" x14ac:dyDescent="0.25">
      <c r="A2" s="38"/>
      <c r="B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7" x14ac:dyDescent="0.25">
      <c r="A3" s="129" t="s">
        <v>210</v>
      </c>
      <c r="B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7" x14ac:dyDescent="0.25">
      <c r="A4" s="130" t="s">
        <v>211</v>
      </c>
      <c r="B4" s="130" t="s">
        <v>2</v>
      </c>
      <c r="C4" s="130" t="s">
        <v>212</v>
      </c>
      <c r="D4" s="131">
        <v>1770</v>
      </c>
      <c r="E4" s="131">
        <v>1600</v>
      </c>
      <c r="F4" s="131">
        <v>1430</v>
      </c>
      <c r="G4" s="132">
        <v>1295</v>
      </c>
      <c r="H4" s="132">
        <v>1160</v>
      </c>
      <c r="I4" s="151">
        <v>1055</v>
      </c>
      <c r="J4" s="151">
        <v>950</v>
      </c>
      <c r="K4" s="134">
        <v>870</v>
      </c>
      <c r="L4" s="134">
        <v>790</v>
      </c>
      <c r="M4" s="135">
        <v>730</v>
      </c>
      <c r="N4" s="135">
        <v>670</v>
      </c>
    </row>
    <row r="5" spans="1:17" x14ac:dyDescent="0.25">
      <c r="A5" s="136">
        <v>42007</v>
      </c>
      <c r="B5" s="79" t="s">
        <v>213</v>
      </c>
      <c r="C5" s="95">
        <v>18.5</v>
      </c>
      <c r="D5" s="137">
        <v>3.5138888888888893E-2</v>
      </c>
      <c r="E5" s="137">
        <f>+D5*D4/E4</f>
        <v>3.8872395833333337E-2</v>
      </c>
      <c r="F5" s="137">
        <f>+E5*E4/F4</f>
        <v>4.3493589743589751E-2</v>
      </c>
      <c r="G5" s="137">
        <f>+F5*F4/G4</f>
        <v>4.8027670527670541E-2</v>
      </c>
      <c r="H5" s="137">
        <f t="shared" ref="H5:N5" si="0">+G5*G4/H4</f>
        <v>5.361709770114944E-2</v>
      </c>
      <c r="I5" s="137">
        <f t="shared" si="0"/>
        <v>5.8953396524486584E-2</v>
      </c>
      <c r="J5" s="137">
        <f t="shared" si="0"/>
        <v>6.5469298245614052E-2</v>
      </c>
      <c r="K5" s="137">
        <f t="shared" si="0"/>
        <v>7.1489463601532577E-2</v>
      </c>
      <c r="L5" s="137">
        <f t="shared" si="0"/>
        <v>7.8728902953586505E-2</v>
      </c>
      <c r="M5" s="137">
        <f t="shared" si="0"/>
        <v>8.519977168949773E-2</v>
      </c>
      <c r="N5" s="137">
        <f t="shared" si="0"/>
        <v>9.2829601990049762E-2</v>
      </c>
    </row>
    <row r="6" spans="1:17" x14ac:dyDescent="0.25">
      <c r="A6" s="138">
        <v>42043</v>
      </c>
      <c r="B6" s="139" t="s">
        <v>214</v>
      </c>
      <c r="C6" s="140">
        <v>15.8</v>
      </c>
      <c r="D6" s="141">
        <v>3.0173611111111113E-2</v>
      </c>
      <c r="E6" s="141">
        <v>3.3379629629629634E-2</v>
      </c>
      <c r="F6" s="141">
        <v>3.7349537037037035E-2</v>
      </c>
      <c r="G6" s="141">
        <v>4.1238425925925921E-2</v>
      </c>
      <c r="H6" s="141">
        <v>4.6041666666666668E-2</v>
      </c>
      <c r="I6" s="141">
        <v>5.0625000000000003E-2</v>
      </c>
      <c r="J6" s="141">
        <v>5.6215277777777774E-2</v>
      </c>
      <c r="K6" s="141">
        <v>6.1388888888888889E-2</v>
      </c>
      <c r="L6" s="141">
        <v>6.7604166666666674E-2</v>
      </c>
      <c r="M6" s="141">
        <v>7.3159722222222223E-2</v>
      </c>
      <c r="N6" s="141">
        <v>7.9710648148148142E-2</v>
      </c>
    </row>
    <row r="7" spans="1:17" x14ac:dyDescent="0.25">
      <c r="A7" s="138"/>
      <c r="B7" s="139" t="s">
        <v>215</v>
      </c>
      <c r="C7" s="140">
        <v>11</v>
      </c>
      <c r="D7" s="141">
        <v>2.0625000000000001E-2</v>
      </c>
      <c r="E7" s="141">
        <v>2.2812499999999999E-2</v>
      </c>
      <c r="F7" s="141">
        <v>2.5532407407407406E-2</v>
      </c>
      <c r="G7" s="141">
        <v>2.8194444444444442E-2</v>
      </c>
      <c r="H7" s="141">
        <v>3.1469907407407412E-2</v>
      </c>
      <c r="I7" s="141">
        <v>3.4606481481481481E-2</v>
      </c>
      <c r="J7" s="141">
        <v>3.8425925925925926E-2</v>
      </c>
      <c r="K7" s="141">
        <v>4.1956018518518517E-2</v>
      </c>
      <c r="L7" s="141">
        <v>4.6215277777777779E-2</v>
      </c>
      <c r="M7" s="141">
        <v>5.0011574074074076E-2</v>
      </c>
      <c r="N7" s="141">
        <v>5.4490740740740735E-2</v>
      </c>
    </row>
    <row r="8" spans="1:17" x14ac:dyDescent="0.25">
      <c r="A8" s="142">
        <v>42064</v>
      </c>
      <c r="B8" s="39" t="s">
        <v>50</v>
      </c>
      <c r="C8" s="29">
        <v>33.799999999999997</v>
      </c>
      <c r="D8" s="143">
        <v>6.7673611111111115E-2</v>
      </c>
      <c r="E8" s="143">
        <v>7.4872685185185181E-2</v>
      </c>
      <c r="F8" s="143">
        <v>8.3773148148148138E-2</v>
      </c>
      <c r="G8" s="143">
        <v>9.2500000000000013E-2</v>
      </c>
      <c r="H8" s="143">
        <v>0.10326388888888889</v>
      </c>
      <c r="I8" s="143">
        <v>0.11354166666666667</v>
      </c>
      <c r="J8" s="143">
        <v>0.12609953703703705</v>
      </c>
      <c r="K8" s="143">
        <v>0.13774305555555555</v>
      </c>
      <c r="L8" s="143">
        <v>0.15163194444444444</v>
      </c>
      <c r="M8" s="143">
        <v>0.16409722222222223</v>
      </c>
      <c r="N8" s="143">
        <v>0.17879629629629631</v>
      </c>
    </row>
    <row r="9" spans="1:17" x14ac:dyDescent="0.25">
      <c r="A9" s="142">
        <v>42078</v>
      </c>
      <c r="B9" s="39" t="s">
        <v>216</v>
      </c>
      <c r="C9" s="29">
        <v>10.9</v>
      </c>
      <c r="D9" s="143">
        <v>2.0185185185185184E-2</v>
      </c>
      <c r="E9" s="143">
        <v>2.2326388888888885E-2</v>
      </c>
      <c r="F9" s="143">
        <v>2.4988425925925928E-2</v>
      </c>
      <c r="G9" s="143">
        <v>2.7592592592592596E-2</v>
      </c>
      <c r="H9" s="143">
        <v>3.079861111111111E-2</v>
      </c>
      <c r="I9" s="143">
        <v>3.3865740740740738E-2</v>
      </c>
      <c r="J9" s="143">
        <v>3.7604166666666668E-2</v>
      </c>
      <c r="K9" s="143">
        <v>4.1064814814814811E-2</v>
      </c>
      <c r="L9" s="143">
        <v>4.521990740740741E-2</v>
      </c>
      <c r="M9" s="143">
        <v>4.8946759259259259E-2</v>
      </c>
      <c r="N9" s="143">
        <v>5.3321759259259256E-2</v>
      </c>
    </row>
    <row r="10" spans="1:17" x14ac:dyDescent="0.25">
      <c r="A10" s="142">
        <v>42084</v>
      </c>
      <c r="B10" s="39" t="s">
        <v>217</v>
      </c>
      <c r="C10" s="29">
        <v>10.7</v>
      </c>
      <c r="D10" s="143">
        <v>1.9814814814814816E-2</v>
      </c>
      <c r="E10" s="143">
        <v>2.1921296296296296E-2</v>
      </c>
      <c r="F10" s="143">
        <v>2.4525462962962968E-2</v>
      </c>
      <c r="G10" s="143">
        <v>2.7083333333333334E-2</v>
      </c>
      <c r="H10" s="143">
        <v>3.0231481481481481E-2</v>
      </c>
      <c r="I10" s="143">
        <v>3.3240740740740744E-2</v>
      </c>
      <c r="J10" s="143">
        <v>3.6921296296296292E-2</v>
      </c>
      <c r="K10" s="143">
        <v>4.0312499999999994E-2</v>
      </c>
      <c r="L10" s="143">
        <v>4.4398148148148152E-2</v>
      </c>
      <c r="M10" s="143">
        <v>4.8043981481481479E-2</v>
      </c>
      <c r="N10" s="143">
        <v>5.2349537037037042E-2</v>
      </c>
    </row>
    <row r="11" spans="1:17" x14ac:dyDescent="0.25">
      <c r="A11" s="142">
        <v>42091</v>
      </c>
      <c r="B11" s="39" t="s">
        <v>97</v>
      </c>
      <c r="C11" s="29">
        <v>35.799999999999997</v>
      </c>
      <c r="D11" s="143">
        <v>7.1678240740740737E-2</v>
      </c>
      <c r="E11" s="143">
        <v>7.9293981481481479E-2</v>
      </c>
      <c r="F11" s="143">
        <v>8.8726851851851848E-2</v>
      </c>
      <c r="G11" s="143">
        <v>9.7974537037037027E-2</v>
      </c>
      <c r="H11" s="143">
        <v>0.109375</v>
      </c>
      <c r="I11" s="143">
        <v>0.12026620370370371</v>
      </c>
      <c r="J11" s="143">
        <v>0.13355324074074074</v>
      </c>
      <c r="K11" s="143">
        <v>0.14583333333333334</v>
      </c>
      <c r="L11" s="143">
        <v>0.16060185185185186</v>
      </c>
      <c r="M11" s="143">
        <v>0.17380787037037038</v>
      </c>
      <c r="N11" s="143">
        <v>0.18937499999999999</v>
      </c>
    </row>
    <row r="12" spans="1:17" x14ac:dyDescent="0.25">
      <c r="A12" s="142">
        <v>42098</v>
      </c>
      <c r="B12" s="39" t="s">
        <v>218</v>
      </c>
      <c r="C12" s="29">
        <v>10.4</v>
      </c>
      <c r="D12" s="143">
        <v>1.9143518518518518E-2</v>
      </c>
      <c r="E12" s="143">
        <v>2.1168981481481483E-2</v>
      </c>
      <c r="F12" s="143">
        <v>2.3692129629629629E-2</v>
      </c>
      <c r="G12" s="143">
        <v>2.6157407407407407E-2</v>
      </c>
      <c r="H12" s="143">
        <v>2.9201388888888888E-2</v>
      </c>
      <c r="I12" s="143">
        <v>3.2106481481481479E-2</v>
      </c>
      <c r="J12" s="143">
        <v>3.5659722222222225E-2</v>
      </c>
      <c r="K12" s="143">
        <v>3.8935185185185191E-2</v>
      </c>
      <c r="L12" s="143">
        <v>4.2881944444444438E-2</v>
      </c>
      <c r="M12" s="143">
        <v>4.6400462962962963E-2</v>
      </c>
      <c r="N12" s="143">
        <v>5.0555555555555555E-2</v>
      </c>
    </row>
    <row r="13" spans="1:17" s="38" customFormat="1" x14ac:dyDescent="0.25">
      <c r="A13" s="142">
        <v>42106</v>
      </c>
      <c r="B13" s="39" t="s">
        <v>272</v>
      </c>
      <c r="C13" s="29">
        <v>31.8</v>
      </c>
      <c r="D13" s="143">
        <v>6.3310185185185178E-2</v>
      </c>
      <c r="E13" s="143">
        <v>7.003472222222222E-2</v>
      </c>
      <c r="F13" s="143">
        <v>7.8356481481481485E-2</v>
      </c>
      <c r="G13" s="143">
        <v>8.6527777777777773E-2</v>
      </c>
      <c r="H13" s="143">
        <v>9.6597222222222223E-2</v>
      </c>
      <c r="I13" s="143">
        <v>0.1062037037037037</v>
      </c>
      <c r="J13" s="143">
        <v>0.1179513888888889</v>
      </c>
      <c r="K13" s="143">
        <v>0.1287962962962963</v>
      </c>
      <c r="L13" s="143">
        <v>0.14184027777777777</v>
      </c>
      <c r="M13" s="143">
        <v>0.15349537037037037</v>
      </c>
      <c r="N13" s="143">
        <v>0.16724537037037038</v>
      </c>
    </row>
    <row r="14" spans="1:17" x14ac:dyDescent="0.25">
      <c r="A14" s="142">
        <v>42113</v>
      </c>
      <c r="B14" s="39" t="s">
        <v>219</v>
      </c>
      <c r="C14" s="29">
        <v>16</v>
      </c>
      <c r="D14" s="143">
        <v>3.0555555555555555E-2</v>
      </c>
      <c r="E14" s="143">
        <v>3.380208333333333E-2</v>
      </c>
      <c r="F14" s="143">
        <v>3.7820512820512818E-2</v>
      </c>
      <c r="G14" s="143">
        <v>4.1763191763191758E-2</v>
      </c>
      <c r="H14" s="143">
        <v>4.6623563218390798E-2</v>
      </c>
      <c r="I14" s="143">
        <v>5.1263823064770925E-2</v>
      </c>
      <c r="J14" s="143">
        <v>5.6929824561403504E-2</v>
      </c>
      <c r="K14" s="143">
        <v>6.2164750957854398E-2</v>
      </c>
      <c r="L14" s="143">
        <v>6.8459915611814345E-2</v>
      </c>
      <c r="M14" s="143">
        <v>7.4086757990867572E-2</v>
      </c>
      <c r="N14" s="143">
        <v>8.0721393034825867E-2</v>
      </c>
      <c r="Q14" s="185"/>
    </row>
    <row r="15" spans="1:17" x14ac:dyDescent="0.25">
      <c r="A15" s="142">
        <v>42132</v>
      </c>
      <c r="B15" s="39" t="s">
        <v>220</v>
      </c>
      <c r="C15" s="29">
        <v>20.5</v>
      </c>
      <c r="D15" s="143">
        <v>3.9149305555555555E-2</v>
      </c>
      <c r="E15" s="143">
        <v>4.3308919270833329E-2</v>
      </c>
      <c r="F15" s="143">
        <v>4.8457532051282046E-2</v>
      </c>
      <c r="G15" s="143">
        <v>5.3509089446589442E-2</v>
      </c>
      <c r="H15" s="143">
        <v>5.9736440373563217E-2</v>
      </c>
      <c r="I15" s="143">
        <v>6.5681773301737759E-2</v>
      </c>
      <c r="J15" s="143">
        <v>7.2941337719298241E-2</v>
      </c>
      <c r="K15" s="143">
        <v>7.9648587164750956E-2</v>
      </c>
      <c r="L15" s="143">
        <v>8.7714266877637129E-2</v>
      </c>
      <c r="M15" s="143">
        <v>9.4923658675799077E-2</v>
      </c>
      <c r="N15" s="143">
        <v>0.10342428482587064</v>
      </c>
      <c r="Q15" s="185"/>
    </row>
    <row r="16" spans="1:17" x14ac:dyDescent="0.25">
      <c r="A16" s="142">
        <v>42141</v>
      </c>
      <c r="B16" s="39" t="s">
        <v>221</v>
      </c>
      <c r="C16" s="29">
        <v>23</v>
      </c>
      <c r="D16" s="143">
        <v>4.4722222222222219E-2</v>
      </c>
      <c r="E16" s="143">
        <v>4.9473958333333332E-2</v>
      </c>
      <c r="F16" s="143">
        <v>5.5355477855477855E-2</v>
      </c>
      <c r="G16" s="143">
        <v>6.1126126126126126E-2</v>
      </c>
      <c r="H16" s="143">
        <v>6.8239942528735636E-2</v>
      </c>
      <c r="I16" s="143">
        <v>7.5031595576619273E-2</v>
      </c>
      <c r="J16" s="143">
        <v>8.3324561403508773E-2</v>
      </c>
      <c r="K16" s="143">
        <v>9.0986590038314177E-2</v>
      </c>
      <c r="L16" s="143">
        <v>0.10020042194092826</v>
      </c>
      <c r="M16" s="143">
        <v>0.10843607305936073</v>
      </c>
      <c r="N16" s="143">
        <v>0.11814676616915423</v>
      </c>
      <c r="Q16" s="185"/>
    </row>
    <row r="17" spans="1:17" x14ac:dyDescent="0.25">
      <c r="A17" s="142">
        <v>42169</v>
      </c>
      <c r="B17" s="39" t="s">
        <v>222</v>
      </c>
      <c r="C17" s="29">
        <v>10</v>
      </c>
      <c r="D17" s="143">
        <v>1.8402777777777778E-2</v>
      </c>
      <c r="E17" s="143">
        <v>2.0358072916666664E-2</v>
      </c>
      <c r="F17" s="143">
        <v>2.2778263403263402E-2</v>
      </c>
      <c r="G17" s="143">
        <v>2.5152831402831401E-2</v>
      </c>
      <c r="H17" s="143">
        <v>2.8080100574712642E-2</v>
      </c>
      <c r="I17" s="143">
        <v>3.0874802527646128E-2</v>
      </c>
      <c r="J17" s="143">
        <v>3.428728070175438E-2</v>
      </c>
      <c r="K17" s="143">
        <v>3.7440134099616856E-2</v>
      </c>
      <c r="L17" s="143">
        <v>4.1231540084388181E-2</v>
      </c>
      <c r="M17" s="143">
        <v>4.4620433789954332E-2</v>
      </c>
      <c r="N17" s="143">
        <v>4.8616293532338303E-2</v>
      </c>
      <c r="Q17" s="185"/>
    </row>
    <row r="18" spans="1:17" x14ac:dyDescent="0.25">
      <c r="A18" s="142">
        <v>42190</v>
      </c>
      <c r="B18" s="39" t="s">
        <v>223</v>
      </c>
      <c r="C18" s="29">
        <v>21.2</v>
      </c>
      <c r="D18" s="143">
        <v>4.0486111111111112E-2</v>
      </c>
      <c r="E18" s="143">
        <v>4.4787760416666662E-2</v>
      </c>
      <c r="F18" s="143">
        <v>5.0112179487179484E-2</v>
      </c>
      <c r="G18" s="143">
        <v>5.533622908622908E-2</v>
      </c>
      <c r="H18" s="143">
        <v>6.1776221264367812E-2</v>
      </c>
      <c r="I18" s="143">
        <v>6.7924565560821479E-2</v>
      </c>
      <c r="J18" s="143">
        <v>7.5432017543859642E-2</v>
      </c>
      <c r="K18" s="143">
        <v>8.2368295019157087E-2</v>
      </c>
      <c r="L18" s="143">
        <v>9.0709388185654008E-2</v>
      </c>
      <c r="M18" s="143">
        <v>9.816495433789954E-2</v>
      </c>
      <c r="N18" s="143">
        <v>0.10695584577114427</v>
      </c>
      <c r="Q18" s="185"/>
    </row>
    <row r="19" spans="1:17" x14ac:dyDescent="0.25">
      <c r="A19" s="142">
        <v>42204</v>
      </c>
      <c r="B19" s="39" t="s">
        <v>224</v>
      </c>
      <c r="C19" s="29">
        <v>31.5</v>
      </c>
      <c r="D19" s="143">
        <v>6.2708333333333338E-2</v>
      </c>
      <c r="E19" s="143">
        <v>6.9371093750000001E-2</v>
      </c>
      <c r="F19" s="143">
        <v>7.7618006993006999E-2</v>
      </c>
      <c r="G19" s="143">
        <v>8.5709459459459458E-2</v>
      </c>
      <c r="H19" s="143">
        <v>9.5684267241379309E-2</v>
      </c>
      <c r="I19" s="143">
        <v>0.10520734597156399</v>
      </c>
      <c r="J19" s="143">
        <v>0.11683552631578947</v>
      </c>
      <c r="K19" s="143">
        <v>0.12757902298850576</v>
      </c>
      <c r="L19" s="143">
        <v>0.140498417721519</v>
      </c>
      <c r="M19" s="143">
        <v>0.15204623287671234</v>
      </c>
      <c r="N19" s="143">
        <v>0.16566231343283583</v>
      </c>
      <c r="Q19" s="185"/>
    </row>
    <row r="20" spans="1:17" x14ac:dyDescent="0.25">
      <c r="A20" s="142">
        <v>42239</v>
      </c>
      <c r="B20" s="39" t="s">
        <v>225</v>
      </c>
      <c r="C20" s="29">
        <v>28</v>
      </c>
      <c r="D20" s="143">
        <v>5.5092592592592596E-2</v>
      </c>
      <c r="E20" s="143">
        <v>6.0946180555555562E-2</v>
      </c>
      <c r="F20" s="143">
        <v>6.8191530691530694E-2</v>
      </c>
      <c r="G20" s="143">
        <v>7.5300300300300313E-2</v>
      </c>
      <c r="H20" s="143">
        <v>8.4063697318007669E-2</v>
      </c>
      <c r="I20" s="143">
        <v>9.2430226434965776E-2</v>
      </c>
      <c r="J20" s="143">
        <v>0.10264619883040937</v>
      </c>
      <c r="K20" s="143">
        <v>0.11208492975734356</v>
      </c>
      <c r="L20" s="143">
        <v>0.12343530239099861</v>
      </c>
      <c r="M20" s="143">
        <v>0.1335806697108067</v>
      </c>
      <c r="N20" s="143">
        <v>0.14554311774461029</v>
      </c>
      <c r="Q20" s="185"/>
    </row>
    <row r="21" spans="1:17" x14ac:dyDescent="0.25">
      <c r="A21" s="142">
        <v>42253</v>
      </c>
      <c r="B21" s="39" t="s">
        <v>226</v>
      </c>
      <c r="C21" s="29">
        <v>32</v>
      </c>
      <c r="D21" s="143">
        <v>6.3703703703703707E-2</v>
      </c>
      <c r="E21" s="143">
        <v>7.0472222222222228E-2</v>
      </c>
      <c r="F21" s="143">
        <v>7.8850038850038856E-2</v>
      </c>
      <c r="G21" s="143">
        <v>8.7069927069927069E-2</v>
      </c>
      <c r="H21" s="143">
        <v>9.7203065134099625E-2</v>
      </c>
      <c r="I21" s="143">
        <v>0.1068773038441285</v>
      </c>
      <c r="J21" s="143">
        <v>0.11869005847953217</v>
      </c>
      <c r="K21" s="143">
        <v>0.12960408684546615</v>
      </c>
      <c r="L21" s="143">
        <v>0.14272855133614629</v>
      </c>
      <c r="M21" s="143">
        <v>0.15445966514459666</v>
      </c>
      <c r="N21" s="143">
        <v>0.16829187396351575</v>
      </c>
      <c r="Q21" s="185"/>
    </row>
    <row r="22" spans="1:17" x14ac:dyDescent="0.25">
      <c r="A22" s="142">
        <v>42273</v>
      </c>
      <c r="B22" s="39" t="s">
        <v>227</v>
      </c>
      <c r="C22" s="29">
        <v>28.6</v>
      </c>
      <c r="D22" s="143">
        <v>5.6273148148148155E-2</v>
      </c>
      <c r="E22" s="143">
        <v>6.2252170138888896E-2</v>
      </c>
      <c r="F22" s="143">
        <v>6.9652777777777786E-2</v>
      </c>
      <c r="G22" s="143">
        <v>7.691387816387818E-2</v>
      </c>
      <c r="H22" s="143">
        <v>8.5865062260536418E-2</v>
      </c>
      <c r="I22" s="143">
        <v>9.4410874144286477E-2</v>
      </c>
      <c r="J22" s="143">
        <v>0.10484576023391814</v>
      </c>
      <c r="K22" s="143">
        <v>0.11448674968071522</v>
      </c>
      <c r="L22" s="143">
        <v>0.12608034458509143</v>
      </c>
      <c r="M22" s="143">
        <v>0.13644311263318115</v>
      </c>
      <c r="N22" s="143">
        <v>0.14866189883913766</v>
      </c>
      <c r="Q22" s="185"/>
    </row>
    <row r="23" spans="1:17" x14ac:dyDescent="0.25">
      <c r="A23" s="142">
        <v>42288</v>
      </c>
      <c r="B23" s="39" t="s">
        <v>228</v>
      </c>
      <c r="C23" s="29">
        <v>27.5</v>
      </c>
      <c r="D23" s="143">
        <v>5.4108796296296301E-2</v>
      </c>
      <c r="E23" s="143">
        <v>5.9857855902777785E-2</v>
      </c>
      <c r="F23" s="143">
        <v>6.6973824786324798E-2</v>
      </c>
      <c r="G23" s="143">
        <v>7.3955652080652093E-2</v>
      </c>
      <c r="H23" s="143">
        <v>8.2562559865900401E-2</v>
      </c>
      <c r="I23" s="143">
        <v>9.0779686677198532E-2</v>
      </c>
      <c r="J23" s="143">
        <v>0.10081323099415206</v>
      </c>
      <c r="K23" s="143">
        <v>0.11008341315453386</v>
      </c>
      <c r="L23" s="143">
        <v>0.12123110056258792</v>
      </c>
      <c r="M23" s="143">
        <v>0.13119530060882803</v>
      </c>
      <c r="N23" s="143">
        <v>0.14294413349917084</v>
      </c>
      <c r="Q23" s="185"/>
    </row>
    <row r="24" spans="1:17" x14ac:dyDescent="0.25">
      <c r="A24" s="144">
        <v>42315</v>
      </c>
      <c r="B24" s="40" t="s">
        <v>229</v>
      </c>
      <c r="C24" s="96">
        <v>10.7</v>
      </c>
      <c r="D24" s="145">
        <v>1.9814814814814813E-2</v>
      </c>
      <c r="E24" s="145">
        <v>2.1920138888888885E-2</v>
      </c>
      <c r="F24" s="145">
        <v>2.452602952602952E-2</v>
      </c>
      <c r="G24" s="145">
        <v>2.7082797082797077E-2</v>
      </c>
      <c r="H24" s="145">
        <v>3.0234674329501911E-2</v>
      </c>
      <c r="I24" s="145">
        <v>3.3243812532912052E-2</v>
      </c>
      <c r="J24" s="145">
        <v>3.6918128654970753E-2</v>
      </c>
      <c r="K24" s="145">
        <v>4.0312899106002546E-2</v>
      </c>
      <c r="L24" s="145">
        <v>4.4395218002812931E-2</v>
      </c>
      <c r="M24" s="145">
        <v>4.8044140030441392E-2</v>
      </c>
      <c r="N24" s="145">
        <v>5.2346600331674951E-2</v>
      </c>
      <c r="Q24" s="185"/>
    </row>
    <row r="25" spans="1:17" x14ac:dyDescent="0.25">
      <c r="A25" s="144">
        <v>42323</v>
      </c>
      <c r="B25" s="40" t="s">
        <v>230</v>
      </c>
      <c r="C25" s="96">
        <v>27.7</v>
      </c>
      <c r="D25" s="146">
        <v>5.4502314814814816E-2</v>
      </c>
      <c r="E25" s="145">
        <v>6.0289351851851851E-2</v>
      </c>
      <c r="F25" s="145">
        <v>6.7465277777777777E-2</v>
      </c>
      <c r="G25" s="145">
        <v>7.4490740740740746E-2</v>
      </c>
      <c r="H25" s="145">
        <v>8.3159722222222218E-2</v>
      </c>
      <c r="I25" s="145">
        <v>9.1435185185185189E-2</v>
      </c>
      <c r="J25" s="145">
        <v>0.10155092592592592</v>
      </c>
      <c r="K25" s="145">
        <v>0.11087962962962962</v>
      </c>
      <c r="L25" s="145">
        <v>0.12211805555555555</v>
      </c>
      <c r="M25" s="145">
        <v>0.13215277777777779</v>
      </c>
      <c r="N25" s="145">
        <v>0.14398148148148149</v>
      </c>
    </row>
    <row r="26" spans="1:17" x14ac:dyDescent="0.25">
      <c r="A26" s="147" t="s">
        <v>231</v>
      </c>
      <c r="B26" s="42"/>
      <c r="C26" s="148"/>
      <c r="D26" s="149"/>
      <c r="E26" s="150"/>
      <c r="F26" s="150"/>
      <c r="G26" s="150"/>
      <c r="H26" s="150"/>
      <c r="I26" s="150"/>
      <c r="J26" s="150"/>
      <c r="K26" s="150"/>
      <c r="L26" s="150"/>
      <c r="M26" s="150"/>
      <c r="N26" s="150"/>
    </row>
    <row r="27" spans="1:17" s="38" customFormat="1" x14ac:dyDescent="0.25">
      <c r="A27" s="147"/>
      <c r="B27" s="42"/>
      <c r="C27" s="148"/>
      <c r="D27" s="149"/>
      <c r="E27" s="150"/>
      <c r="F27" s="150"/>
      <c r="G27" s="150"/>
      <c r="H27" s="150"/>
      <c r="I27" s="150"/>
      <c r="J27" s="150"/>
      <c r="K27" s="150"/>
      <c r="L27" s="150"/>
      <c r="M27" s="150"/>
      <c r="N27" s="150"/>
    </row>
    <row r="28" spans="1:17" s="38" customFormat="1" x14ac:dyDescent="0.25">
      <c r="A28" s="147"/>
      <c r="B28" s="42"/>
      <c r="C28" s="148"/>
      <c r="D28" s="149"/>
      <c r="E28" s="150"/>
      <c r="F28" s="150"/>
      <c r="G28" s="150"/>
      <c r="H28" s="150"/>
      <c r="I28" s="150"/>
      <c r="J28" s="150"/>
      <c r="K28" s="150"/>
      <c r="L28" s="150"/>
      <c r="M28" s="150"/>
      <c r="N28" s="150"/>
    </row>
    <row r="29" spans="1:17" s="38" customFormat="1" x14ac:dyDescent="0.25">
      <c r="A29" s="147"/>
      <c r="B29" s="42"/>
      <c r="C29" s="148"/>
      <c r="D29" s="149"/>
      <c r="E29" s="150"/>
      <c r="F29" s="150"/>
      <c r="G29" s="150"/>
      <c r="H29" s="150"/>
      <c r="I29" s="150"/>
      <c r="J29" s="150"/>
      <c r="K29" s="150"/>
      <c r="L29" s="150"/>
      <c r="M29" s="150"/>
      <c r="N29" s="150"/>
    </row>
    <row r="30" spans="1:17" s="38" customFormat="1" x14ac:dyDescent="0.25">
      <c r="A30" s="147"/>
      <c r="B30" s="42"/>
      <c r="C30" s="148"/>
      <c r="D30" s="149"/>
      <c r="E30" s="150"/>
      <c r="F30" s="150"/>
      <c r="G30" s="150"/>
      <c r="H30" s="150"/>
      <c r="I30" s="150"/>
      <c r="J30" s="150"/>
      <c r="K30" s="150"/>
      <c r="L30" s="150"/>
      <c r="M30" s="150"/>
      <c r="N30" s="150"/>
    </row>
    <row r="31" spans="1:17" s="38" customFormat="1" x14ac:dyDescent="0.25">
      <c r="A31" s="147"/>
      <c r="B31" s="42"/>
      <c r="C31" s="148"/>
      <c r="D31" s="149"/>
      <c r="E31" s="150"/>
      <c r="F31" s="150"/>
      <c r="G31" s="150"/>
      <c r="H31" s="150"/>
      <c r="I31" s="150"/>
      <c r="J31" s="150"/>
      <c r="K31" s="150"/>
      <c r="L31" s="150"/>
      <c r="M31" s="150"/>
      <c r="N31" s="150"/>
    </row>
    <row r="32" spans="1:17" s="38" customFormat="1" x14ac:dyDescent="0.25">
      <c r="A32" s="147"/>
      <c r="B32" s="42"/>
      <c r="C32" s="148"/>
      <c r="D32" s="149"/>
      <c r="E32" s="150"/>
      <c r="F32" s="150"/>
      <c r="G32" s="150"/>
      <c r="H32" s="150"/>
      <c r="I32" s="150"/>
      <c r="J32" s="150"/>
      <c r="K32" s="150"/>
      <c r="L32" s="150"/>
      <c r="M32" s="150"/>
      <c r="N32" s="150"/>
    </row>
    <row r="33" spans="1:14" s="38" customFormat="1" x14ac:dyDescent="0.25">
      <c r="A33" s="147"/>
      <c r="B33" s="42"/>
      <c r="C33" s="148"/>
      <c r="D33" s="149"/>
      <c r="E33" s="150"/>
      <c r="F33" s="150"/>
      <c r="G33" s="150"/>
      <c r="H33" s="150"/>
      <c r="I33" s="150"/>
      <c r="J33" s="150"/>
      <c r="K33" s="150"/>
      <c r="L33" s="150"/>
      <c r="M33" s="150"/>
      <c r="N33" s="150"/>
    </row>
    <row r="34" spans="1:14" s="38" customFormat="1" x14ac:dyDescent="0.25">
      <c r="A34" s="147"/>
      <c r="B34" s="42"/>
      <c r="C34" s="148"/>
      <c r="D34" s="149"/>
      <c r="E34" s="150"/>
      <c r="F34" s="150"/>
      <c r="G34" s="150"/>
      <c r="H34" s="150"/>
      <c r="I34" s="150"/>
      <c r="J34" s="150"/>
      <c r="K34" s="150"/>
      <c r="L34" s="150"/>
      <c r="M34" s="150"/>
      <c r="N34" s="150"/>
    </row>
    <row r="35" spans="1:14" x14ac:dyDescent="0.25">
      <c r="A35" s="147"/>
      <c r="B35" s="42"/>
      <c r="C35" s="148"/>
      <c r="D35" s="149"/>
      <c r="E35" s="150"/>
      <c r="F35" s="150"/>
      <c r="G35" s="150"/>
      <c r="H35" s="150"/>
      <c r="I35" s="150"/>
      <c r="J35" s="150"/>
      <c r="K35" s="150"/>
      <c r="L35" s="150"/>
      <c r="M35" s="150"/>
      <c r="N35" s="150"/>
    </row>
    <row r="36" spans="1:14" x14ac:dyDescent="0.25">
      <c r="A36" s="129" t="s">
        <v>233</v>
      </c>
      <c r="B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 x14ac:dyDescent="0.25">
      <c r="A37" s="130" t="s">
        <v>211</v>
      </c>
      <c r="B37" s="130" t="s">
        <v>2</v>
      </c>
      <c r="C37" s="130" t="s">
        <v>212</v>
      </c>
      <c r="D37" s="152">
        <v>1770</v>
      </c>
      <c r="E37" s="152">
        <v>1600</v>
      </c>
      <c r="F37" s="152">
        <v>1430</v>
      </c>
      <c r="G37" s="132">
        <v>1295</v>
      </c>
      <c r="H37" s="132">
        <v>1160</v>
      </c>
      <c r="I37" s="133">
        <v>1055</v>
      </c>
      <c r="J37" s="133">
        <v>950</v>
      </c>
      <c r="K37" s="134">
        <v>870</v>
      </c>
      <c r="L37" s="134">
        <v>790</v>
      </c>
      <c r="M37" s="135">
        <v>730</v>
      </c>
      <c r="N37" s="135">
        <v>670</v>
      </c>
    </row>
    <row r="38" spans="1:14" x14ac:dyDescent="0.25">
      <c r="A38" s="153">
        <v>42029</v>
      </c>
      <c r="B38" s="79" t="s">
        <v>234</v>
      </c>
      <c r="C38" s="95">
        <v>38</v>
      </c>
      <c r="D38" s="137">
        <v>7.6527777777777778E-2</v>
      </c>
      <c r="E38" s="137">
        <v>8.4664351851851852E-2</v>
      </c>
      <c r="F38" s="137">
        <v>9.4722222222222222E-2</v>
      </c>
      <c r="G38" s="137">
        <v>0.1045949074074074</v>
      </c>
      <c r="H38" s="137">
        <v>0.11677083333333334</v>
      </c>
      <c r="I38" s="137">
        <v>0.12839120370370369</v>
      </c>
      <c r="J38" s="137">
        <v>0.14258101851851854</v>
      </c>
      <c r="K38" s="137">
        <v>0.15569444444444444</v>
      </c>
      <c r="L38" s="137">
        <v>0.17145833333333335</v>
      </c>
      <c r="M38" s="137">
        <v>0.18555555555555556</v>
      </c>
      <c r="N38" s="137">
        <v>0.20217592592592593</v>
      </c>
    </row>
    <row r="39" spans="1:14" x14ac:dyDescent="0.25">
      <c r="A39" s="153" t="s">
        <v>235</v>
      </c>
      <c r="B39" s="79" t="s">
        <v>236</v>
      </c>
      <c r="C39" s="95">
        <v>67.78</v>
      </c>
      <c r="D39" s="137">
        <v>0.1670949074074074</v>
      </c>
      <c r="E39" s="137">
        <v>0.18484953703703702</v>
      </c>
      <c r="F39" s="137">
        <v>0.20682870370370368</v>
      </c>
      <c r="G39" s="137">
        <v>0.22839120370370369</v>
      </c>
      <c r="H39" s="137">
        <v>0.25496527777777778</v>
      </c>
      <c r="I39" s="137">
        <v>0.28034722222222225</v>
      </c>
      <c r="J39" s="137">
        <v>0.31133101851851852</v>
      </c>
      <c r="K39" s="137">
        <v>0.3399537037037037</v>
      </c>
      <c r="L39" s="137">
        <v>0.37438657407407411</v>
      </c>
      <c r="M39" s="137">
        <v>0.40515046296296298</v>
      </c>
      <c r="N39" s="137">
        <v>0.44143518518518521</v>
      </c>
    </row>
    <row r="40" spans="1:14" x14ac:dyDescent="0.25">
      <c r="A40" s="153">
        <v>42057</v>
      </c>
      <c r="B40" s="79" t="s">
        <v>10</v>
      </c>
      <c r="C40" s="95">
        <v>39</v>
      </c>
      <c r="D40" s="137">
        <v>7.8541666666666662E-2</v>
      </c>
      <c r="E40" s="137">
        <v>8.6886574074074074E-2</v>
      </c>
      <c r="F40" s="137">
        <v>9.7210648148148157E-2</v>
      </c>
      <c r="G40" s="137">
        <v>0.10734953703703703</v>
      </c>
      <c r="H40" s="137">
        <v>0.11983796296296297</v>
      </c>
      <c r="I40" s="137">
        <v>0.13177083333333334</v>
      </c>
      <c r="J40" s="137">
        <v>0.14633101851851851</v>
      </c>
      <c r="K40" s="137">
        <v>0.15979166666666667</v>
      </c>
      <c r="L40" s="137">
        <v>0.17597222222222222</v>
      </c>
      <c r="M40" s="137">
        <v>0.19043981481481484</v>
      </c>
      <c r="N40" s="137">
        <v>0.2074884259259259</v>
      </c>
    </row>
    <row r="41" spans="1:14" x14ac:dyDescent="0.25">
      <c r="A41" s="142">
        <v>42119</v>
      </c>
      <c r="B41" s="39" t="s">
        <v>237</v>
      </c>
      <c r="C41" s="29">
        <v>67</v>
      </c>
      <c r="D41" s="143">
        <v>0.16517361111111109</v>
      </c>
      <c r="E41" s="143">
        <v>0.18272330729166664</v>
      </c>
      <c r="F41" s="143">
        <v>0.20444565850815849</v>
      </c>
      <c r="G41" s="143">
        <v>0.22575852638352636</v>
      </c>
      <c r="H41" s="143">
        <v>0.25203214798850571</v>
      </c>
      <c r="I41" s="143">
        <v>0.27711591627172194</v>
      </c>
      <c r="J41" s="143">
        <v>0.30774451754385962</v>
      </c>
      <c r="K41" s="143">
        <v>0.33604286398467431</v>
      </c>
      <c r="L41" s="143">
        <v>0.37007252109704636</v>
      </c>
      <c r="M41" s="143">
        <v>0.40048944063926939</v>
      </c>
      <c r="N41" s="143">
        <v>0.43635416666666665</v>
      </c>
    </row>
    <row r="42" spans="1:14" x14ac:dyDescent="0.25">
      <c r="A42" s="142">
        <v>42138</v>
      </c>
      <c r="B42" s="39" t="s">
        <v>238</v>
      </c>
      <c r="C42" s="29">
        <v>63</v>
      </c>
      <c r="D42" s="143">
        <v>0.15239583333333334</v>
      </c>
      <c r="E42" s="143">
        <v>0.16858789062500001</v>
      </c>
      <c r="F42" s="143">
        <v>0.18862980769230772</v>
      </c>
      <c r="G42" s="143">
        <v>0.20829391891891894</v>
      </c>
      <c r="H42" s="143">
        <v>0.23253502155172415</v>
      </c>
      <c r="I42" s="143">
        <v>0.25567831753554504</v>
      </c>
      <c r="J42" s="143">
        <v>0.28393750000000001</v>
      </c>
      <c r="K42" s="143">
        <v>0.3100466954022989</v>
      </c>
      <c r="L42" s="143">
        <v>0.34144382911392407</v>
      </c>
      <c r="M42" s="143">
        <v>0.36950770547945211</v>
      </c>
      <c r="N42" s="143">
        <v>0.40259794776119406</v>
      </c>
    </row>
    <row r="43" spans="1:14" x14ac:dyDescent="0.25">
      <c r="A43" s="142">
        <v>42162</v>
      </c>
      <c r="B43" s="39" t="s">
        <v>239</v>
      </c>
      <c r="C43" s="29">
        <v>56.5</v>
      </c>
      <c r="D43" s="143">
        <v>0.13078703703703706</v>
      </c>
      <c r="E43" s="143">
        <v>0.14468315972222226</v>
      </c>
      <c r="F43" s="143">
        <v>0.16188325563325567</v>
      </c>
      <c r="G43" s="143">
        <v>0.17875911625911628</v>
      </c>
      <c r="H43" s="143">
        <v>0.19956297892720309</v>
      </c>
      <c r="I43" s="143">
        <v>0.21942469720905744</v>
      </c>
      <c r="J43" s="143">
        <v>0.24367690058479538</v>
      </c>
      <c r="K43" s="143">
        <v>0.26608397190293748</v>
      </c>
      <c r="L43" s="143">
        <v>0.29302918424753871</v>
      </c>
      <c r="M43" s="143">
        <v>0.31711377473363783</v>
      </c>
      <c r="N43" s="143">
        <v>0.34551202321724717</v>
      </c>
    </row>
    <row r="44" spans="1:14" x14ac:dyDescent="0.25">
      <c r="A44" s="142">
        <v>42197</v>
      </c>
      <c r="B44" s="39" t="s">
        <v>240</v>
      </c>
      <c r="C44" s="29">
        <v>64.5</v>
      </c>
      <c r="D44" s="143">
        <v>0.15602430555555558</v>
      </c>
      <c r="E44" s="143">
        <v>0.17260188802083334</v>
      </c>
      <c r="F44" s="143">
        <v>0.19312099358974361</v>
      </c>
      <c r="G44" s="143">
        <v>0.21325329794079795</v>
      </c>
      <c r="H44" s="143">
        <v>0.23807156968390805</v>
      </c>
      <c r="I44" s="143">
        <v>0.26176589652448656</v>
      </c>
      <c r="J44" s="143">
        <v>0.29069791666666667</v>
      </c>
      <c r="K44" s="143">
        <v>0.31742875957854411</v>
      </c>
      <c r="L44" s="143">
        <v>0.34957344409282703</v>
      </c>
      <c r="M44" s="143">
        <v>0.3783055079908676</v>
      </c>
      <c r="N44" s="143">
        <v>0.41218361318407964</v>
      </c>
    </row>
    <row r="45" spans="1:14" x14ac:dyDescent="0.25">
      <c r="A45" s="142">
        <v>42204</v>
      </c>
      <c r="B45" s="39" t="s">
        <v>241</v>
      </c>
      <c r="C45" s="29">
        <v>58.5</v>
      </c>
      <c r="D45" s="143">
        <v>0.13744791666666667</v>
      </c>
      <c r="E45" s="143">
        <v>0.15205175781249999</v>
      </c>
      <c r="F45" s="143">
        <v>0.17012784090909092</v>
      </c>
      <c r="G45" s="143">
        <v>0.18786317567567568</v>
      </c>
      <c r="H45" s="143">
        <v>0.20972656249999999</v>
      </c>
      <c r="I45" s="143">
        <v>0.23059982227488152</v>
      </c>
      <c r="J45" s="143">
        <v>0.25608717105263157</v>
      </c>
      <c r="K45" s="143">
        <v>0.27963541666666669</v>
      </c>
      <c r="L45" s="143">
        <v>0.30795292721518985</v>
      </c>
      <c r="M45" s="143">
        <v>0.3332641267123288</v>
      </c>
      <c r="N45" s="143">
        <v>0.36310867537313435</v>
      </c>
    </row>
    <row r="46" spans="1:14" x14ac:dyDescent="0.25">
      <c r="A46" s="142">
        <v>42217</v>
      </c>
      <c r="B46" s="39" t="s">
        <v>242</v>
      </c>
      <c r="C46" s="29">
        <v>52</v>
      </c>
      <c r="D46" s="143">
        <v>0.11856481481481482</v>
      </c>
      <c r="E46" s="143">
        <v>0.13116232638888889</v>
      </c>
      <c r="F46" s="143">
        <v>0.1467550505050505</v>
      </c>
      <c r="G46" s="143">
        <v>0.16205383955383956</v>
      </c>
      <c r="H46" s="143">
        <v>0.18091355363984674</v>
      </c>
      <c r="I46" s="143">
        <v>0.19891916798314901</v>
      </c>
      <c r="J46" s="143">
        <v>0.22090497076023391</v>
      </c>
      <c r="K46" s="143">
        <v>0.24121807151979566</v>
      </c>
      <c r="L46" s="143">
        <v>0.26564521800281293</v>
      </c>
      <c r="M46" s="143">
        <v>0.28747907153729069</v>
      </c>
      <c r="N46" s="143">
        <v>0.31322346600331674</v>
      </c>
    </row>
    <row r="47" spans="1:14" x14ac:dyDescent="0.25">
      <c r="A47" s="142">
        <v>42232</v>
      </c>
      <c r="B47" s="39" t="s">
        <v>243</v>
      </c>
      <c r="C47" s="29">
        <v>54.5</v>
      </c>
      <c r="D47" s="143">
        <v>0.12615740740740741</v>
      </c>
      <c r="E47" s="143">
        <v>0.13956163194444446</v>
      </c>
      <c r="F47" s="143">
        <v>0.15615287490287491</v>
      </c>
      <c r="G47" s="143">
        <v>0.17243135993135994</v>
      </c>
      <c r="H47" s="143">
        <v>0.19249880268199235</v>
      </c>
      <c r="I47" s="143">
        <v>0.2116574512901527</v>
      </c>
      <c r="J47" s="143">
        <v>0.23505116959064329</v>
      </c>
      <c r="K47" s="143">
        <v>0.25666507024265645</v>
      </c>
      <c r="L47" s="143">
        <v>0.28265646976090014</v>
      </c>
      <c r="M47" s="143">
        <v>0.30588850837138509</v>
      </c>
      <c r="N47" s="143">
        <v>0.33328150912106136</v>
      </c>
    </row>
    <row r="48" spans="1:14" x14ac:dyDescent="0.25">
      <c r="A48" s="142">
        <v>42260</v>
      </c>
      <c r="B48" s="39" t="s">
        <v>244</v>
      </c>
      <c r="C48" s="29">
        <v>43.5</v>
      </c>
      <c r="D48" s="143">
        <v>9.012152777777778E-2</v>
      </c>
      <c r="E48" s="143">
        <v>9.9696940104166673E-2</v>
      </c>
      <c r="F48" s="143">
        <v>0.11154902389277389</v>
      </c>
      <c r="G48" s="143">
        <v>0.12317768661518662</v>
      </c>
      <c r="H48" s="143">
        <v>0.13751302083333333</v>
      </c>
      <c r="I48" s="143">
        <v>0.15119915086887836</v>
      </c>
      <c r="J48" s="143">
        <v>0.16791063596491229</v>
      </c>
      <c r="K48" s="143">
        <v>0.18335069444444446</v>
      </c>
      <c r="L48" s="143">
        <v>0.20191785337552742</v>
      </c>
      <c r="M48" s="143">
        <v>0.21851384132420093</v>
      </c>
      <c r="N48" s="143">
        <v>0.23808224502487563</v>
      </c>
    </row>
    <row r="49" spans="1:17" x14ac:dyDescent="0.25">
      <c r="A49" s="142">
        <v>42267</v>
      </c>
      <c r="B49" s="39" t="s">
        <v>245</v>
      </c>
      <c r="C49" s="29">
        <v>41</v>
      </c>
      <c r="D49" s="143">
        <v>8.2569444444444445E-2</v>
      </c>
      <c r="E49" s="143">
        <v>9.1342447916666666E-2</v>
      </c>
      <c r="F49" s="143">
        <v>0.10220134032634033</v>
      </c>
      <c r="G49" s="143">
        <v>0.11285553410553412</v>
      </c>
      <c r="H49" s="143">
        <v>0.12598958333333335</v>
      </c>
      <c r="I49" s="143">
        <v>0.13852883096366508</v>
      </c>
      <c r="J49" s="143">
        <v>0.15383991228070176</v>
      </c>
      <c r="K49" s="143">
        <v>0.16798611111111111</v>
      </c>
      <c r="L49" s="143">
        <v>0.18499736286919832</v>
      </c>
      <c r="M49" s="143">
        <v>0.20020262557077625</v>
      </c>
      <c r="N49" s="143">
        <v>0.21813121890547266</v>
      </c>
    </row>
    <row r="50" spans="1:17" x14ac:dyDescent="0.25">
      <c r="A50" s="142">
        <v>42316</v>
      </c>
      <c r="B50" s="39" t="s">
        <v>246</v>
      </c>
      <c r="C50" s="29">
        <v>38.5</v>
      </c>
      <c r="D50" s="143">
        <v>7.7534722222222227E-2</v>
      </c>
      <c r="E50" s="143">
        <v>8.5772786458333333E-2</v>
      </c>
      <c r="F50" s="143">
        <v>9.5969551282051285E-2</v>
      </c>
      <c r="G50" s="143">
        <v>0.10597409909909909</v>
      </c>
      <c r="H50" s="143">
        <v>0.11830729166666666</v>
      </c>
      <c r="I50" s="143">
        <v>0.13008195102685624</v>
      </c>
      <c r="J50" s="143">
        <v>0.14445942982456139</v>
      </c>
      <c r="K50" s="143">
        <v>0.15774305555555557</v>
      </c>
      <c r="L50" s="143">
        <v>0.17371703586497891</v>
      </c>
      <c r="M50" s="143">
        <v>0.18799514840182649</v>
      </c>
      <c r="N50" s="143">
        <v>0.20483053482587063</v>
      </c>
    </row>
    <row r="51" spans="1:17" x14ac:dyDescent="0.25">
      <c r="A51" s="144">
        <v>42344</v>
      </c>
      <c r="B51" s="40" t="s">
        <v>247</v>
      </c>
      <c r="C51" s="96">
        <v>49.8</v>
      </c>
      <c r="D51" s="145">
        <v>0.11181944444444443</v>
      </c>
      <c r="E51" s="145">
        <v>0.12370026041666665</v>
      </c>
      <c r="F51" s="145">
        <v>0.13840588578088578</v>
      </c>
      <c r="G51" s="145">
        <v>0.15283429858429856</v>
      </c>
      <c r="H51" s="145">
        <v>0.17062104885057469</v>
      </c>
      <c r="I51" s="145">
        <v>0.18760229067930489</v>
      </c>
      <c r="J51" s="145">
        <v>0.20833728070175436</v>
      </c>
      <c r="K51" s="145">
        <v>0.22749473180076626</v>
      </c>
      <c r="L51" s="145">
        <v>0.25053217299578057</v>
      </c>
      <c r="M51" s="145">
        <v>0.27112385844748854</v>
      </c>
      <c r="N51" s="145">
        <v>0.29540360696517409</v>
      </c>
    </row>
    <row r="52" spans="1:17" x14ac:dyDescent="0.25">
      <c r="A52" s="38" t="s">
        <v>248</v>
      </c>
      <c r="B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4" spans="1:17" x14ac:dyDescent="0.25">
      <c r="A54" s="129" t="s">
        <v>249</v>
      </c>
      <c r="B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1:17" x14ac:dyDescent="0.25">
      <c r="A55" s="130" t="s">
        <v>211</v>
      </c>
      <c r="B55" s="130" t="s">
        <v>2</v>
      </c>
      <c r="C55" s="130" t="s">
        <v>212</v>
      </c>
      <c r="D55" s="131">
        <v>1770</v>
      </c>
      <c r="E55" s="131">
        <v>1600</v>
      </c>
      <c r="F55" s="131">
        <v>1430</v>
      </c>
      <c r="G55" s="132">
        <v>1295</v>
      </c>
      <c r="H55" s="132">
        <v>1160</v>
      </c>
      <c r="I55" s="154">
        <v>1055</v>
      </c>
      <c r="J55" s="154">
        <v>950</v>
      </c>
      <c r="K55" s="134">
        <v>870</v>
      </c>
      <c r="L55" s="134">
        <v>790</v>
      </c>
      <c r="M55" s="135">
        <v>730</v>
      </c>
      <c r="N55" s="135">
        <v>670</v>
      </c>
    </row>
    <row r="56" spans="1:17" x14ac:dyDescent="0.25">
      <c r="A56" s="153">
        <v>42029</v>
      </c>
      <c r="B56" s="79" t="s">
        <v>250</v>
      </c>
      <c r="C56" s="95">
        <v>70</v>
      </c>
      <c r="D56" s="137">
        <v>0.17824074074074073</v>
      </c>
      <c r="E56" s="137">
        <v>0.19717592592592592</v>
      </c>
      <c r="F56" s="137">
        <v>0.22062499999999999</v>
      </c>
      <c r="G56" s="137">
        <v>0.24362268518518518</v>
      </c>
      <c r="H56" s="137">
        <v>0.27196759259259257</v>
      </c>
      <c r="I56" s="137">
        <v>0.29903935185185188</v>
      </c>
      <c r="J56" s="137">
        <v>0.33209490740740738</v>
      </c>
      <c r="K56" s="137">
        <v>0.36262731481481486</v>
      </c>
      <c r="L56" s="137">
        <v>0.3993518518518519</v>
      </c>
      <c r="M56" s="137">
        <v>0.43217592592592591</v>
      </c>
      <c r="N56" s="137">
        <v>0.47087962962962965</v>
      </c>
    </row>
    <row r="57" spans="1:17" x14ac:dyDescent="0.25">
      <c r="A57" s="142">
        <v>42084</v>
      </c>
      <c r="B57" s="39" t="s">
        <v>23</v>
      </c>
      <c r="C57" s="29">
        <v>96.95</v>
      </c>
      <c r="D57" s="143">
        <v>0.2502314814814815</v>
      </c>
      <c r="E57" s="143">
        <v>0.27681712962962962</v>
      </c>
      <c r="F57" s="143">
        <v>0.30972222222222223</v>
      </c>
      <c r="G57" s="143">
        <v>0.3420138888888889</v>
      </c>
      <c r="H57" s="143">
        <v>0.3818171296296296</v>
      </c>
      <c r="I57" s="143">
        <v>0.41981481481481481</v>
      </c>
      <c r="J57" s="143">
        <v>0.46621527777777777</v>
      </c>
      <c r="K57" s="143">
        <v>0.50908564814814816</v>
      </c>
      <c r="L57" s="143">
        <v>0.56063657407407408</v>
      </c>
      <c r="M57" s="143">
        <v>0.60672453703703699</v>
      </c>
      <c r="N57" s="143">
        <v>0.66105324074074068</v>
      </c>
    </row>
    <row r="58" spans="1:17" x14ac:dyDescent="0.25">
      <c r="A58" s="142">
        <v>42091</v>
      </c>
      <c r="B58" s="39" t="s">
        <v>251</v>
      </c>
      <c r="C58" s="29">
        <v>122</v>
      </c>
      <c r="D58" s="143">
        <v>0.33324074074074073</v>
      </c>
      <c r="E58" s="143">
        <v>0.36864583333333334</v>
      </c>
      <c r="F58" s="143">
        <v>0.41247685185185184</v>
      </c>
      <c r="G58" s="143">
        <v>0.45547453703703705</v>
      </c>
      <c r="H58" s="143">
        <v>0.50848379629629636</v>
      </c>
      <c r="I58" s="143">
        <v>0.55908564814814821</v>
      </c>
      <c r="J58" s="143">
        <v>0.62087962962962961</v>
      </c>
      <c r="K58" s="143">
        <v>0.67797453703703703</v>
      </c>
      <c r="L58" s="143">
        <v>0.74663194444444436</v>
      </c>
      <c r="M58" s="143">
        <v>0.80799768518518522</v>
      </c>
      <c r="N58" s="143">
        <v>0.88034722222222228</v>
      </c>
    </row>
    <row r="59" spans="1:17" s="38" customFormat="1" x14ac:dyDescent="0.25">
      <c r="A59" s="142">
        <v>42105</v>
      </c>
      <c r="B59" s="39" t="s">
        <v>271</v>
      </c>
      <c r="C59" s="29">
        <v>85.2</v>
      </c>
      <c r="D59" s="143">
        <v>0.21990740740740741</v>
      </c>
      <c r="E59" s="143">
        <v>0.24326388888888886</v>
      </c>
      <c r="F59" s="143">
        <v>0.27218749999999997</v>
      </c>
      <c r="G59" s="143">
        <v>0.30056712962962961</v>
      </c>
      <c r="H59" s="143">
        <v>0.33554398148148151</v>
      </c>
      <c r="I59" s="143">
        <v>0.3689351851851852</v>
      </c>
      <c r="J59" s="143">
        <v>0.40971064814814812</v>
      </c>
      <c r="K59" s="143">
        <v>0.44738425925925923</v>
      </c>
      <c r="L59" s="143">
        <v>0.49269675925925926</v>
      </c>
      <c r="M59" s="143">
        <v>0.53319444444444442</v>
      </c>
      <c r="N59" s="143">
        <v>0.5809375</v>
      </c>
    </row>
    <row r="60" spans="1:17" x14ac:dyDescent="0.25">
      <c r="A60" s="142">
        <v>42119</v>
      </c>
      <c r="B60" s="39" t="s">
        <v>252</v>
      </c>
      <c r="C60" s="29">
        <v>85</v>
      </c>
      <c r="D60" s="143">
        <v>0.21938657407407408</v>
      </c>
      <c r="E60" s="143">
        <v>0.24269639756944447</v>
      </c>
      <c r="F60" s="143">
        <v>0.27154841686091691</v>
      </c>
      <c r="G60" s="143">
        <v>0.299856552981553</v>
      </c>
      <c r="H60" s="143">
        <v>0.33475365181992339</v>
      </c>
      <c r="I60" s="143">
        <v>0.36807036598209586</v>
      </c>
      <c r="J60" s="143">
        <v>0.40875182748538014</v>
      </c>
      <c r="K60" s="143">
        <v>0.44633820242656452</v>
      </c>
      <c r="L60" s="143">
        <v>0.49153700773558373</v>
      </c>
      <c r="M60" s="143">
        <v>0.53193730974124809</v>
      </c>
      <c r="N60" s="143">
        <v>0.57957348673300169</v>
      </c>
      <c r="Q60" s="185"/>
    </row>
    <row r="61" spans="1:17" x14ac:dyDescent="0.25">
      <c r="A61" s="142">
        <v>42147</v>
      </c>
      <c r="B61" s="39" t="s">
        <v>253</v>
      </c>
      <c r="C61" s="29">
        <v>97.3</v>
      </c>
      <c r="D61" s="143">
        <v>0.25113310185185184</v>
      </c>
      <c r="E61" s="143">
        <v>0.27781599392361112</v>
      </c>
      <c r="F61" s="143">
        <v>0.31084307012432011</v>
      </c>
      <c r="G61" s="143">
        <v>0.34324756006006002</v>
      </c>
      <c r="H61" s="143">
        <v>0.38319447437739462</v>
      </c>
      <c r="I61" s="143">
        <v>0.42133231305950497</v>
      </c>
      <c r="J61" s="143">
        <v>0.46790062134502919</v>
      </c>
      <c r="K61" s="143">
        <v>0.51092596583652616</v>
      </c>
      <c r="L61" s="143">
        <v>0.56266530414908578</v>
      </c>
      <c r="M61" s="143">
        <v>0.60891176750380516</v>
      </c>
      <c r="N61" s="143">
        <v>0.66344117951907122</v>
      </c>
      <c r="Q61" s="185"/>
    </row>
    <row r="62" spans="1:17" x14ac:dyDescent="0.25">
      <c r="A62" s="142">
        <v>42182</v>
      </c>
      <c r="B62" s="39" t="s">
        <v>254</v>
      </c>
      <c r="C62" s="29">
        <v>97</v>
      </c>
      <c r="D62" s="143">
        <v>0.25035879629629632</v>
      </c>
      <c r="E62" s="143">
        <v>0.27695941840277777</v>
      </c>
      <c r="F62" s="143">
        <v>0.30988466394716396</v>
      </c>
      <c r="G62" s="143">
        <v>0.34218924281424284</v>
      </c>
      <c r="H62" s="143">
        <v>0.38201299090038315</v>
      </c>
      <c r="I62" s="143">
        <v>0.4200332411795682</v>
      </c>
      <c r="J62" s="143">
        <v>0.46645796783625731</v>
      </c>
      <c r="K62" s="143">
        <v>0.5093506545338442</v>
      </c>
      <c r="L62" s="143">
        <v>0.56093046765119547</v>
      </c>
      <c r="M62" s="143">
        <v>0.60703434170471848</v>
      </c>
      <c r="N62" s="143">
        <v>0.66139562603648427</v>
      </c>
      <c r="Q62" s="185"/>
    </row>
    <row r="63" spans="1:17" x14ac:dyDescent="0.25">
      <c r="A63" s="142">
        <v>42217</v>
      </c>
      <c r="B63" s="39" t="s">
        <v>255</v>
      </c>
      <c r="C63" s="29">
        <v>83.5</v>
      </c>
      <c r="D63" s="143">
        <v>0.21551504629629631</v>
      </c>
      <c r="E63" s="143">
        <v>0.23841351996527782</v>
      </c>
      <c r="F63" s="143">
        <v>0.26675638597513601</v>
      </c>
      <c r="G63" s="143">
        <v>0.29456496675246679</v>
      </c>
      <c r="H63" s="143">
        <v>0.32884623443486594</v>
      </c>
      <c r="I63" s="143">
        <v>0.36157500658241182</v>
      </c>
      <c r="J63" s="143">
        <v>0.40153855994152049</v>
      </c>
      <c r="K63" s="143">
        <v>0.43846164591315456</v>
      </c>
      <c r="L63" s="143">
        <v>0.48286282524613228</v>
      </c>
      <c r="M63" s="143">
        <v>0.52255018074581439</v>
      </c>
      <c r="N63" s="143">
        <v>0.56934571932006639</v>
      </c>
      <c r="Q63" s="185"/>
    </row>
    <row r="64" spans="1:17" x14ac:dyDescent="0.25">
      <c r="A64" s="142">
        <v>42246</v>
      </c>
      <c r="B64" s="39" t="s">
        <v>256</v>
      </c>
      <c r="C64" s="29">
        <v>94</v>
      </c>
      <c r="D64" s="143">
        <v>0.24261574074074074</v>
      </c>
      <c r="E64" s="143">
        <v>0.26839366319444447</v>
      </c>
      <c r="F64" s="143">
        <v>0.30030060217560217</v>
      </c>
      <c r="G64" s="143">
        <v>0.33160607035607037</v>
      </c>
      <c r="H64" s="143">
        <v>0.37019815613026819</v>
      </c>
      <c r="I64" s="143">
        <v>0.40704252238020011</v>
      </c>
      <c r="J64" s="143">
        <v>0.45203143274853802</v>
      </c>
      <c r="K64" s="143">
        <v>0.49359754150702428</v>
      </c>
      <c r="L64" s="143">
        <v>0.54358210267229257</v>
      </c>
      <c r="M64" s="143">
        <v>0.58826008371385086</v>
      </c>
      <c r="N64" s="143">
        <v>0.64094009121061357</v>
      </c>
      <c r="Q64" s="185"/>
    </row>
    <row r="65" spans="1:17" x14ac:dyDescent="0.25">
      <c r="A65" s="144">
        <v>42300</v>
      </c>
      <c r="B65" s="40" t="s">
        <v>257</v>
      </c>
      <c r="C65" s="96">
        <v>110</v>
      </c>
      <c r="D65" s="145">
        <v>0.28773148148148153</v>
      </c>
      <c r="E65" s="145">
        <v>0.31830295138888892</v>
      </c>
      <c r="F65" s="145">
        <v>0.35614316239316246</v>
      </c>
      <c r="G65" s="145">
        <v>0.3932700557700558</v>
      </c>
      <c r="H65" s="145">
        <v>0.43903855363984678</v>
      </c>
      <c r="I65" s="145">
        <v>0.48273433385992631</v>
      </c>
      <c r="J65" s="145">
        <v>0.53608918128654981</v>
      </c>
      <c r="K65" s="145">
        <v>0.58538473818646242</v>
      </c>
      <c r="L65" s="145">
        <v>0.64466420534458513</v>
      </c>
      <c r="M65" s="145">
        <v>0.69765030441400311</v>
      </c>
      <c r="N65" s="145">
        <v>0.76012645107794374</v>
      </c>
      <c r="Q65" s="185"/>
    </row>
    <row r="66" spans="1:17" x14ac:dyDescent="0.25">
      <c r="A66" s="155" t="s">
        <v>258</v>
      </c>
      <c r="B66" s="42"/>
      <c r="C66" s="148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Q66" s="185"/>
    </row>
    <row r="67" spans="1:17" x14ac:dyDescent="0.25">
      <c r="Q67" s="185"/>
    </row>
    <row r="68" spans="1:17" x14ac:dyDescent="0.25">
      <c r="A68" s="147" t="s">
        <v>264</v>
      </c>
      <c r="Q68" s="185"/>
    </row>
    <row r="69" spans="1:17" x14ac:dyDescent="0.25">
      <c r="Q69" s="185"/>
    </row>
    <row r="70" spans="1:17" x14ac:dyDescent="0.25">
      <c r="A70" s="156" t="s">
        <v>259</v>
      </c>
      <c r="B70" s="38"/>
      <c r="D70" s="38"/>
      <c r="E70" s="38"/>
      <c r="F70" s="38"/>
      <c r="G70" s="38"/>
      <c r="H70" s="150"/>
      <c r="I70" s="150"/>
      <c r="J70" s="150"/>
      <c r="Q70" s="185"/>
    </row>
    <row r="71" spans="1:17" x14ac:dyDescent="0.25">
      <c r="A71" s="38"/>
      <c r="B71" s="38"/>
      <c r="D71" s="38"/>
      <c r="E71" s="186" t="s">
        <v>260</v>
      </c>
      <c r="F71" s="187"/>
      <c r="G71" s="187"/>
      <c r="H71" s="187"/>
      <c r="I71" s="187"/>
      <c r="J71" s="188"/>
    </row>
    <row r="72" spans="1:17" x14ac:dyDescent="0.25">
      <c r="A72" s="130" t="s">
        <v>211</v>
      </c>
      <c r="B72" s="130" t="s">
        <v>265</v>
      </c>
      <c r="C72" s="130" t="s">
        <v>212</v>
      </c>
      <c r="D72" s="41" t="s">
        <v>261</v>
      </c>
      <c r="E72" s="157" t="s">
        <v>262</v>
      </c>
      <c r="F72" s="157" t="s">
        <v>262</v>
      </c>
      <c r="G72" s="157" t="s">
        <v>268</v>
      </c>
      <c r="H72" s="157" t="s">
        <v>269</v>
      </c>
      <c r="I72" s="157" t="s">
        <v>270</v>
      </c>
      <c r="J72" s="157" t="s">
        <v>263</v>
      </c>
    </row>
    <row r="73" spans="1:17" x14ac:dyDescent="0.25">
      <c r="A73" s="136">
        <v>42007</v>
      </c>
      <c r="B73" s="79" t="s">
        <v>213</v>
      </c>
      <c r="C73" s="95">
        <v>18.5</v>
      </c>
      <c r="D73" s="158">
        <v>9.375E-2</v>
      </c>
      <c r="E73" s="159" t="str">
        <f t="shared" ref="E73:E93" si="1">IF(($D5*$D$4/$D73)&gt;1429.99,$D5*$D$4/$D73,"")</f>
        <v/>
      </c>
      <c r="F73" s="180" t="str">
        <f t="shared" ref="F73:F93" si="2">IF(AND(($D5*$D$4/$D73)&gt;1159.99,($D5*$D$4/$D73)&lt;1430),$D5*$D$4/$D73,"")</f>
        <v/>
      </c>
      <c r="G73" s="160" t="str">
        <f t="shared" ref="G73:G93" si="3">IF(AND(($D5*$D$4/$D73)&gt;949.99,($D5*$D$4/$D73)&lt;1160),$D5*$D$4/$D73,"")</f>
        <v/>
      </c>
      <c r="H73" s="179" t="str">
        <f t="shared" ref="H73:H93" si="4">IF(AND(($D5*$D$4/$D73)&gt;789.99,($D5*$D$4/$D73)&lt;950),$D5*$D$4/$D73,"")</f>
        <v/>
      </c>
      <c r="I73" s="161" t="str">
        <f t="shared" ref="I73:I93" si="5">IF(AND(($D5*$D$4/$D73)&gt;669.99,($D5*$D$4/$D73)&lt;790),$D5*$D$4/$D73,"")</f>
        <v/>
      </c>
      <c r="J73" s="162">
        <f t="shared" ref="J73:J93" si="6">IF(($D5*$D$4/$D73)&lt;670,$D5*$D$4/$D73,"")</f>
        <v>663.42222222222233</v>
      </c>
    </row>
    <row r="74" spans="1:17" x14ac:dyDescent="0.25">
      <c r="A74" s="138">
        <v>42043</v>
      </c>
      <c r="B74" s="139" t="s">
        <v>214</v>
      </c>
      <c r="C74" s="140">
        <v>15.8</v>
      </c>
      <c r="D74" s="158">
        <v>7.9861111111111105E-2</v>
      </c>
      <c r="E74" s="159" t="str">
        <f t="shared" si="1"/>
        <v/>
      </c>
      <c r="F74" s="180" t="str">
        <f t="shared" si="2"/>
        <v/>
      </c>
      <c r="G74" s="160" t="str">
        <f t="shared" si="3"/>
        <v/>
      </c>
      <c r="H74" s="179" t="str">
        <f t="shared" si="4"/>
        <v/>
      </c>
      <c r="I74" s="161" t="str">
        <f t="shared" si="5"/>
        <v/>
      </c>
      <c r="J74" s="162">
        <f t="shared" si="6"/>
        <v>668.75217391304363</v>
      </c>
    </row>
    <row r="75" spans="1:17" x14ac:dyDescent="0.25">
      <c r="A75" s="138"/>
      <c r="B75" s="139" t="s">
        <v>215</v>
      </c>
      <c r="C75" s="140">
        <v>11</v>
      </c>
      <c r="D75" s="158">
        <v>5.5555555555555552E-2</v>
      </c>
      <c r="E75" s="159" t="str">
        <f t="shared" si="1"/>
        <v/>
      </c>
      <c r="F75" s="180" t="str">
        <f t="shared" si="2"/>
        <v/>
      </c>
      <c r="G75" s="160" t="str">
        <f t="shared" si="3"/>
        <v/>
      </c>
      <c r="H75" s="179" t="str">
        <f t="shared" si="4"/>
        <v/>
      </c>
      <c r="I75" s="161" t="str">
        <f t="shared" si="5"/>
        <v/>
      </c>
      <c r="J75" s="162">
        <f t="shared" si="6"/>
        <v>657.11250000000007</v>
      </c>
    </row>
    <row r="76" spans="1:17" x14ac:dyDescent="0.25">
      <c r="A76" s="142">
        <v>42064</v>
      </c>
      <c r="B76" s="39" t="s">
        <v>50</v>
      </c>
      <c r="C76" s="29">
        <v>33.799999999999997</v>
      </c>
      <c r="D76" s="158">
        <v>0.18055555555555555</v>
      </c>
      <c r="E76" s="159" t="str">
        <f t="shared" si="1"/>
        <v/>
      </c>
      <c r="F76" s="180" t="str">
        <f t="shared" si="2"/>
        <v/>
      </c>
      <c r="G76" s="160" t="str">
        <f t="shared" si="3"/>
        <v/>
      </c>
      <c r="H76" s="179" t="str">
        <f t="shared" si="4"/>
        <v/>
      </c>
      <c r="I76" s="161" t="str">
        <f t="shared" si="5"/>
        <v/>
      </c>
      <c r="J76" s="162">
        <f t="shared" si="6"/>
        <v>663.40961538461545</v>
      </c>
    </row>
    <row r="77" spans="1:17" x14ac:dyDescent="0.25">
      <c r="A77" s="142">
        <v>42078</v>
      </c>
      <c r="B77" s="39" t="s">
        <v>216</v>
      </c>
      <c r="C77" s="29">
        <v>10.9</v>
      </c>
      <c r="D77" s="158">
        <v>5.5555555555555552E-2</v>
      </c>
      <c r="E77" s="159" t="str">
        <f t="shared" si="1"/>
        <v/>
      </c>
      <c r="F77" s="180" t="str">
        <f t="shared" si="2"/>
        <v/>
      </c>
      <c r="G77" s="160" t="str">
        <f t="shared" si="3"/>
        <v/>
      </c>
      <c r="H77" s="179" t="str">
        <f t="shared" si="4"/>
        <v/>
      </c>
      <c r="I77" s="161" t="str">
        <f t="shared" si="5"/>
        <v/>
      </c>
      <c r="J77" s="162">
        <f t="shared" si="6"/>
        <v>643.1</v>
      </c>
    </row>
    <row r="78" spans="1:17" x14ac:dyDescent="0.25">
      <c r="A78" s="142">
        <v>42084</v>
      </c>
      <c r="B78" s="39" t="s">
        <v>217</v>
      </c>
      <c r="C78" s="29">
        <v>10.7</v>
      </c>
      <c r="D78" s="158">
        <v>5.5555555555555552E-2</v>
      </c>
      <c r="E78" s="159" t="str">
        <f t="shared" si="1"/>
        <v/>
      </c>
      <c r="F78" s="180" t="str">
        <f t="shared" si="2"/>
        <v/>
      </c>
      <c r="G78" s="160" t="str">
        <f t="shared" si="3"/>
        <v/>
      </c>
      <c r="H78" s="179" t="str">
        <f t="shared" si="4"/>
        <v/>
      </c>
      <c r="I78" s="161" t="str">
        <f t="shared" si="5"/>
        <v/>
      </c>
      <c r="J78" s="162">
        <f t="shared" si="6"/>
        <v>631.30000000000007</v>
      </c>
    </row>
    <row r="79" spans="1:17" x14ac:dyDescent="0.25">
      <c r="A79" s="142">
        <v>42091</v>
      </c>
      <c r="B79" s="39" t="s">
        <v>97</v>
      </c>
      <c r="C79" s="29">
        <v>35.799999999999997</v>
      </c>
      <c r="D79" s="158">
        <v>0.19444444444444445</v>
      </c>
      <c r="E79" s="159" t="str">
        <f t="shared" si="1"/>
        <v/>
      </c>
      <c r="F79" s="180" t="str">
        <f t="shared" si="2"/>
        <v/>
      </c>
      <c r="G79" s="160" t="str">
        <f t="shared" si="3"/>
        <v/>
      </c>
      <c r="H79" s="179" t="str">
        <f t="shared" si="4"/>
        <v/>
      </c>
      <c r="I79" s="161" t="str">
        <f t="shared" si="5"/>
        <v/>
      </c>
      <c r="J79" s="162">
        <f t="shared" si="6"/>
        <v>652.47678571428571</v>
      </c>
    </row>
    <row r="80" spans="1:17" x14ac:dyDescent="0.25">
      <c r="A80" s="142">
        <v>42098</v>
      </c>
      <c r="B80" s="39" t="s">
        <v>218</v>
      </c>
      <c r="C80" s="29">
        <v>10.4</v>
      </c>
      <c r="D80" s="158">
        <v>5.2083333333333336E-2</v>
      </c>
      <c r="E80" s="159" t="str">
        <f t="shared" si="1"/>
        <v/>
      </c>
      <c r="F80" s="180" t="str">
        <f t="shared" si="2"/>
        <v/>
      </c>
      <c r="G80" s="160" t="str">
        <f t="shared" si="3"/>
        <v/>
      </c>
      <c r="H80" s="179" t="str">
        <f t="shared" si="4"/>
        <v/>
      </c>
      <c r="I80" s="161" t="str">
        <f t="shared" si="5"/>
        <v/>
      </c>
      <c r="J80" s="162">
        <f t="shared" si="6"/>
        <v>650.57333333333327</v>
      </c>
    </row>
    <row r="81" spans="1:10" s="38" customFormat="1" x14ac:dyDescent="0.25">
      <c r="A81" s="142">
        <v>42106</v>
      </c>
      <c r="B81" s="39" t="s">
        <v>272</v>
      </c>
      <c r="C81" s="29">
        <v>31.8</v>
      </c>
      <c r="D81" s="158">
        <v>0.1673611111111111</v>
      </c>
      <c r="E81" s="159" t="str">
        <f t="shared" si="1"/>
        <v/>
      </c>
      <c r="F81" s="180" t="str">
        <f t="shared" si="2"/>
        <v/>
      </c>
      <c r="G81" s="160" t="str">
        <f t="shared" si="3"/>
        <v/>
      </c>
      <c r="H81" s="179" t="str">
        <f t="shared" si="4"/>
        <v/>
      </c>
      <c r="I81" s="161" t="str">
        <f t="shared" si="5"/>
        <v/>
      </c>
      <c r="J81" s="162">
        <f t="shared" si="6"/>
        <v>669.56431535269712</v>
      </c>
    </row>
    <row r="82" spans="1:10" x14ac:dyDescent="0.25">
      <c r="A82" s="142">
        <v>42113</v>
      </c>
      <c r="B82" s="39" t="s">
        <v>219</v>
      </c>
      <c r="C82" s="29">
        <v>16</v>
      </c>
      <c r="D82" s="158">
        <v>8.3333333333333329E-2</v>
      </c>
      <c r="E82" s="159" t="str">
        <f t="shared" si="1"/>
        <v/>
      </c>
      <c r="F82" s="180" t="str">
        <f t="shared" si="2"/>
        <v/>
      </c>
      <c r="G82" s="160" t="str">
        <f t="shared" si="3"/>
        <v/>
      </c>
      <c r="H82" s="179" t="str">
        <f t="shared" si="4"/>
        <v/>
      </c>
      <c r="I82" s="161" t="str">
        <f t="shared" si="5"/>
        <v/>
      </c>
      <c r="J82" s="162">
        <f t="shared" si="6"/>
        <v>649</v>
      </c>
    </row>
    <row r="83" spans="1:10" x14ac:dyDescent="0.25">
      <c r="A83" s="142">
        <v>42132</v>
      </c>
      <c r="B83" s="39" t="s">
        <v>220</v>
      </c>
      <c r="C83" s="29">
        <v>20.5</v>
      </c>
      <c r="D83" s="158">
        <v>0.10416666666666667</v>
      </c>
      <c r="E83" s="159" t="str">
        <f t="shared" si="1"/>
        <v/>
      </c>
      <c r="F83" s="180" t="str">
        <f t="shared" si="2"/>
        <v/>
      </c>
      <c r="G83" s="160" t="str">
        <f t="shared" si="3"/>
        <v/>
      </c>
      <c r="H83" s="179" t="str">
        <f t="shared" si="4"/>
        <v/>
      </c>
      <c r="I83" s="161" t="str">
        <f t="shared" si="5"/>
        <v/>
      </c>
      <c r="J83" s="162">
        <f t="shared" si="6"/>
        <v>665.22499999999991</v>
      </c>
    </row>
    <row r="84" spans="1:10" x14ac:dyDescent="0.25">
      <c r="A84" s="142">
        <v>42141</v>
      </c>
      <c r="B84" s="39" t="s">
        <v>221</v>
      </c>
      <c r="C84" s="29">
        <v>23</v>
      </c>
      <c r="D84" s="158">
        <v>0.125</v>
      </c>
      <c r="E84" s="159" t="str">
        <f t="shared" si="1"/>
        <v/>
      </c>
      <c r="F84" s="180" t="str">
        <f t="shared" si="2"/>
        <v/>
      </c>
      <c r="G84" s="160" t="str">
        <f t="shared" si="3"/>
        <v/>
      </c>
      <c r="H84" s="179" t="str">
        <f t="shared" si="4"/>
        <v/>
      </c>
      <c r="I84" s="161" t="str">
        <f t="shared" si="5"/>
        <v/>
      </c>
      <c r="J84" s="162">
        <f t="shared" si="6"/>
        <v>633.26666666666665</v>
      </c>
    </row>
    <row r="85" spans="1:10" x14ac:dyDescent="0.25">
      <c r="A85" s="142">
        <v>42169</v>
      </c>
      <c r="B85" s="39" t="s">
        <v>222</v>
      </c>
      <c r="C85" s="29">
        <v>10</v>
      </c>
      <c r="D85" s="158">
        <v>5.2083333333333336E-2</v>
      </c>
      <c r="E85" s="159" t="str">
        <f t="shared" si="1"/>
        <v/>
      </c>
      <c r="F85" s="180" t="str">
        <f t="shared" si="2"/>
        <v/>
      </c>
      <c r="G85" s="160" t="str">
        <f t="shared" si="3"/>
        <v/>
      </c>
      <c r="H85" s="179" t="str">
        <f t="shared" si="4"/>
        <v/>
      </c>
      <c r="I85" s="161" t="str">
        <f t="shared" si="5"/>
        <v/>
      </c>
      <c r="J85" s="162">
        <f t="shared" si="6"/>
        <v>625.4</v>
      </c>
    </row>
    <row r="86" spans="1:10" x14ac:dyDescent="0.25">
      <c r="A86" s="142">
        <v>42190</v>
      </c>
      <c r="B86" s="39" t="s">
        <v>223</v>
      </c>
      <c r="C86" s="29">
        <v>21.2</v>
      </c>
      <c r="D86" s="158">
        <v>0.1076388888888889</v>
      </c>
      <c r="E86" s="159" t="str">
        <f t="shared" si="1"/>
        <v/>
      </c>
      <c r="F86" s="180" t="str">
        <f t="shared" si="2"/>
        <v/>
      </c>
      <c r="G86" s="160" t="str">
        <f t="shared" si="3"/>
        <v/>
      </c>
      <c r="H86" s="179" t="str">
        <f t="shared" si="4"/>
        <v/>
      </c>
      <c r="I86" s="161" t="str">
        <f t="shared" si="5"/>
        <v/>
      </c>
      <c r="J86" s="162">
        <f t="shared" si="6"/>
        <v>665.74838709677408</v>
      </c>
    </row>
    <row r="87" spans="1:10" x14ac:dyDescent="0.25">
      <c r="A87" s="142">
        <v>42204</v>
      </c>
      <c r="B87" s="39" t="s">
        <v>224</v>
      </c>
      <c r="C87" s="29">
        <v>31.5</v>
      </c>
      <c r="D87" s="158">
        <v>0.16666666666666666</v>
      </c>
      <c r="E87" s="159" t="str">
        <f t="shared" si="1"/>
        <v/>
      </c>
      <c r="F87" s="180" t="str">
        <f t="shared" si="2"/>
        <v/>
      </c>
      <c r="G87" s="160" t="str">
        <f t="shared" si="3"/>
        <v/>
      </c>
      <c r="H87" s="179" t="str">
        <f t="shared" si="4"/>
        <v/>
      </c>
      <c r="I87" s="161" t="str">
        <f t="shared" si="5"/>
        <v/>
      </c>
      <c r="J87" s="162">
        <f t="shared" si="6"/>
        <v>665.96250000000009</v>
      </c>
    </row>
    <row r="88" spans="1:10" x14ac:dyDescent="0.25">
      <c r="A88" s="142">
        <v>42239</v>
      </c>
      <c r="B88" s="39" t="s">
        <v>225</v>
      </c>
      <c r="C88" s="29">
        <v>28</v>
      </c>
      <c r="D88" s="158">
        <v>0.14583333333333334</v>
      </c>
      <c r="E88" s="159" t="str">
        <f t="shared" si="1"/>
        <v/>
      </c>
      <c r="F88" s="180" t="str">
        <f t="shared" si="2"/>
        <v/>
      </c>
      <c r="G88" s="160" t="str">
        <f t="shared" si="3"/>
        <v/>
      </c>
      <c r="H88" s="179" t="str">
        <f t="shared" si="4"/>
        <v/>
      </c>
      <c r="I88" s="161" t="str">
        <f t="shared" si="5"/>
        <v/>
      </c>
      <c r="J88" s="162">
        <f t="shared" si="6"/>
        <v>668.66666666666674</v>
      </c>
    </row>
    <row r="89" spans="1:10" x14ac:dyDescent="0.25">
      <c r="A89" s="142">
        <v>42253</v>
      </c>
      <c r="B89" s="39" t="s">
        <v>226</v>
      </c>
      <c r="C89" s="29">
        <v>32</v>
      </c>
      <c r="D89" s="158">
        <v>0.17013888888888887</v>
      </c>
      <c r="E89" s="159" t="str">
        <f t="shared" si="1"/>
        <v/>
      </c>
      <c r="F89" s="180" t="str">
        <f t="shared" si="2"/>
        <v/>
      </c>
      <c r="G89" s="160" t="str">
        <f t="shared" si="3"/>
        <v/>
      </c>
      <c r="H89" s="179" t="str">
        <f t="shared" si="4"/>
        <v/>
      </c>
      <c r="I89" s="161" t="str">
        <f t="shared" si="5"/>
        <v/>
      </c>
      <c r="J89" s="162">
        <f t="shared" si="6"/>
        <v>662.72653061224503</v>
      </c>
    </row>
    <row r="90" spans="1:10" x14ac:dyDescent="0.25">
      <c r="A90" s="142">
        <v>42273</v>
      </c>
      <c r="B90" s="39" t="s">
        <v>227</v>
      </c>
      <c r="C90" s="29">
        <v>28.6</v>
      </c>
      <c r="D90" s="158">
        <v>0.14930555555555555</v>
      </c>
      <c r="E90" s="159" t="str">
        <f t="shared" si="1"/>
        <v/>
      </c>
      <c r="F90" s="180" t="str">
        <f t="shared" si="2"/>
        <v/>
      </c>
      <c r="G90" s="160" t="str">
        <f t="shared" si="3"/>
        <v/>
      </c>
      <c r="H90" s="179" t="str">
        <f t="shared" si="4"/>
        <v/>
      </c>
      <c r="I90" s="161" t="str">
        <f t="shared" si="5"/>
        <v/>
      </c>
      <c r="J90" s="162">
        <f t="shared" si="6"/>
        <v>667.11162790697688</v>
      </c>
    </row>
    <row r="91" spans="1:10" x14ac:dyDescent="0.25">
      <c r="A91" s="142">
        <v>42288</v>
      </c>
      <c r="B91" s="39" t="s">
        <v>228</v>
      </c>
      <c r="C91" s="29">
        <v>27.5</v>
      </c>
      <c r="D91" s="158">
        <v>0.14305555555555557</v>
      </c>
      <c r="E91" s="159" t="str">
        <f t="shared" si="1"/>
        <v/>
      </c>
      <c r="F91" s="180" t="str">
        <f t="shared" si="2"/>
        <v/>
      </c>
      <c r="G91" s="160" t="str">
        <f t="shared" si="3"/>
        <v/>
      </c>
      <c r="H91" s="179" t="str">
        <f t="shared" si="4"/>
        <v/>
      </c>
      <c r="I91" s="161" t="str">
        <f t="shared" si="5"/>
        <v/>
      </c>
      <c r="J91" s="162">
        <f t="shared" si="6"/>
        <v>669.47815533980588</v>
      </c>
    </row>
    <row r="92" spans="1:10" x14ac:dyDescent="0.25">
      <c r="A92" s="144">
        <v>42315</v>
      </c>
      <c r="B92" s="40" t="s">
        <v>229</v>
      </c>
      <c r="C92" s="96">
        <v>10.7</v>
      </c>
      <c r="D92" s="158">
        <v>5.5555555555555552E-2</v>
      </c>
      <c r="E92" s="159" t="str">
        <f t="shared" si="1"/>
        <v/>
      </c>
      <c r="F92" s="180" t="str">
        <f t="shared" si="2"/>
        <v/>
      </c>
      <c r="G92" s="160" t="str">
        <f t="shared" si="3"/>
        <v/>
      </c>
      <c r="H92" s="179" t="str">
        <f t="shared" si="4"/>
        <v/>
      </c>
      <c r="I92" s="161" t="str">
        <f t="shared" si="5"/>
        <v/>
      </c>
      <c r="J92" s="162">
        <f t="shared" si="6"/>
        <v>631.29999999999995</v>
      </c>
    </row>
    <row r="93" spans="1:10" x14ac:dyDescent="0.25">
      <c r="A93" s="144">
        <v>42323</v>
      </c>
      <c r="B93" s="40" t="s">
        <v>230</v>
      </c>
      <c r="C93" s="96">
        <v>27.7</v>
      </c>
      <c r="D93" s="158">
        <v>0.14444444444444446</v>
      </c>
      <c r="E93" s="159" t="str">
        <f t="shared" si="1"/>
        <v/>
      </c>
      <c r="F93" s="180" t="str">
        <f t="shared" si="2"/>
        <v/>
      </c>
      <c r="G93" s="160" t="str">
        <f t="shared" si="3"/>
        <v/>
      </c>
      <c r="H93" s="179" t="str">
        <f t="shared" si="4"/>
        <v/>
      </c>
      <c r="I93" s="161" t="str">
        <f t="shared" si="5"/>
        <v/>
      </c>
      <c r="J93" s="162">
        <f t="shared" si="6"/>
        <v>667.86298076923072</v>
      </c>
    </row>
    <row r="94" spans="1:10" s="38" customFormat="1" ht="16.5" customHeight="1" x14ac:dyDescent="0.25">
      <c r="A94" s="174"/>
      <c r="B94" s="175"/>
      <c r="C94" s="176"/>
      <c r="D94" s="177"/>
      <c r="E94" s="178"/>
      <c r="F94" s="178"/>
      <c r="G94" s="178"/>
      <c r="H94" s="178"/>
      <c r="I94" s="178"/>
      <c r="J94" s="178"/>
    </row>
    <row r="95" spans="1:10" s="38" customFormat="1" ht="16.5" customHeight="1" x14ac:dyDescent="0.25">
      <c r="A95" s="174"/>
      <c r="B95" s="175"/>
      <c r="C95" s="176"/>
      <c r="D95" s="177"/>
      <c r="E95" s="178"/>
      <c r="F95" s="178"/>
      <c r="G95" s="178"/>
      <c r="H95" s="178"/>
      <c r="I95" s="178"/>
      <c r="J95" s="178"/>
    </row>
    <row r="96" spans="1:10" s="38" customFormat="1" ht="16.5" customHeight="1" x14ac:dyDescent="0.25">
      <c r="A96" s="174"/>
      <c r="B96" s="175"/>
      <c r="C96" s="176"/>
      <c r="D96" s="177"/>
      <c r="E96" s="178"/>
      <c r="F96" s="178"/>
      <c r="G96" s="178"/>
      <c r="H96" s="178"/>
      <c r="I96" s="178"/>
      <c r="J96" s="178"/>
    </row>
    <row r="97" spans="1:10" s="38" customFormat="1" ht="16.5" customHeight="1" x14ac:dyDescent="0.25">
      <c r="A97" s="174"/>
      <c r="B97" s="175"/>
      <c r="C97" s="176"/>
      <c r="D97" s="177"/>
      <c r="E97" s="178"/>
      <c r="F97" s="178"/>
      <c r="G97" s="178"/>
      <c r="H97" s="178"/>
      <c r="I97" s="178"/>
      <c r="J97" s="178"/>
    </row>
    <row r="98" spans="1:10" s="38" customFormat="1" ht="16.5" customHeight="1" x14ac:dyDescent="0.25">
      <c r="A98" s="174"/>
      <c r="B98" s="175"/>
      <c r="C98" s="176"/>
      <c r="D98" s="177"/>
      <c r="E98" s="178"/>
      <c r="F98" s="178"/>
      <c r="G98" s="178"/>
      <c r="H98" s="178"/>
      <c r="I98" s="178"/>
      <c r="J98" s="178"/>
    </row>
    <row r="99" spans="1:10" s="38" customFormat="1" ht="16.5" customHeight="1" x14ac:dyDescent="0.25">
      <c r="A99" s="174"/>
      <c r="B99" s="175"/>
      <c r="C99" s="176"/>
      <c r="D99" s="177"/>
      <c r="E99" s="178"/>
      <c r="F99" s="178"/>
      <c r="G99" s="178"/>
      <c r="H99" s="178"/>
      <c r="I99" s="178"/>
      <c r="J99" s="178"/>
    </row>
    <row r="100" spans="1:10" s="38" customFormat="1" x14ac:dyDescent="0.25">
      <c r="A100" s="174"/>
      <c r="B100" s="175"/>
      <c r="C100" s="176"/>
      <c r="D100" s="177"/>
      <c r="E100" s="178"/>
      <c r="F100" s="178"/>
      <c r="G100" s="178"/>
      <c r="H100" s="178"/>
      <c r="I100" s="178"/>
      <c r="J100" s="178"/>
    </row>
    <row r="101" spans="1:10" s="38" customFormat="1" x14ac:dyDescent="0.25">
      <c r="A101" s="174"/>
      <c r="B101" s="175"/>
      <c r="C101" s="176"/>
      <c r="D101" s="177"/>
      <c r="E101" s="178"/>
      <c r="F101" s="178"/>
      <c r="G101" s="178"/>
      <c r="H101" s="178"/>
      <c r="I101" s="178"/>
      <c r="J101" s="178"/>
    </row>
    <row r="102" spans="1:10" s="38" customFormat="1" x14ac:dyDescent="0.25">
      <c r="A102" s="174"/>
      <c r="B102" s="175"/>
      <c r="C102" s="176"/>
      <c r="D102" s="177"/>
      <c r="E102" s="178"/>
      <c r="F102" s="178"/>
      <c r="G102" s="178"/>
      <c r="H102" s="178"/>
      <c r="I102" s="178"/>
      <c r="J102" s="178"/>
    </row>
    <row r="103" spans="1:10" s="38" customFormat="1" x14ac:dyDescent="0.25">
      <c r="A103" s="174"/>
      <c r="B103" s="175"/>
      <c r="C103" s="176"/>
      <c r="D103" s="177"/>
      <c r="E103" s="178"/>
      <c r="F103" s="178"/>
      <c r="G103" s="178"/>
      <c r="H103" s="178"/>
      <c r="I103" s="178"/>
      <c r="J103" s="178"/>
    </row>
    <row r="104" spans="1:10" x14ac:dyDescent="0.25">
      <c r="A104" s="130" t="s">
        <v>211</v>
      </c>
      <c r="B104" s="130" t="s">
        <v>266</v>
      </c>
      <c r="C104" s="130" t="s">
        <v>212</v>
      </c>
      <c r="D104" s="41" t="s">
        <v>261</v>
      </c>
      <c r="E104" s="157" t="s">
        <v>262</v>
      </c>
      <c r="F104" s="157" t="s">
        <v>262</v>
      </c>
      <c r="G104" s="157" t="s">
        <v>268</v>
      </c>
      <c r="H104" s="157" t="s">
        <v>269</v>
      </c>
      <c r="I104" s="157" t="s">
        <v>270</v>
      </c>
      <c r="J104" s="157" t="s">
        <v>263</v>
      </c>
    </row>
    <row r="105" spans="1:10" x14ac:dyDescent="0.25">
      <c r="A105" s="153">
        <v>42029</v>
      </c>
      <c r="B105" s="79" t="s">
        <v>234</v>
      </c>
      <c r="C105" s="95">
        <v>38</v>
      </c>
      <c r="D105" s="163">
        <v>0.20277777777777781</v>
      </c>
      <c r="E105" s="164" t="str">
        <f t="shared" ref="E105:E118" si="7">IF(($D38*$D$4/$D105)&gt;1429.99,$D38*$D$4/$D105,"")</f>
        <v/>
      </c>
      <c r="F105" s="181" t="str">
        <f t="shared" ref="F105:F118" si="8">IF(AND(($D38*$D$4/$D105)&gt;1159.99,($D38*$D$4/$D105)&lt;1430),$D38*$D$4/$D105,"")</f>
        <v/>
      </c>
      <c r="G105" s="165" t="str">
        <f t="shared" ref="G105:G118" si="9">IF(AND(($D38*$D$4/$D105)&gt;949.99,($D38*$D$4/$D105)&lt;1160),$D38*$D$4/$D105,"")</f>
        <v/>
      </c>
      <c r="H105" s="183" t="str">
        <f t="shared" ref="H105:H118" si="10">IF(AND(($D38*$D$4/$D105)&gt;789.99,($D38*$D$4/$D105)&lt;950),$D38*$D$4/$D105,"")</f>
        <v/>
      </c>
      <c r="I105" s="166" t="str">
        <f t="shared" ref="I105:I118" si="11">IF(AND(($D38*$D$4/$D105)&gt;669.99,($D38*$D$4/$D105)&lt;790),$D38*$D$4/$D105,"")</f>
        <v/>
      </c>
      <c r="J105" s="167">
        <f t="shared" ref="J105:J118" si="12">IF(($D38*$D$4/$D105)&lt;670,$D38*$D$4/$D105,"")</f>
        <v>667.99315068493149</v>
      </c>
    </row>
    <row r="106" spans="1:10" x14ac:dyDescent="0.25">
      <c r="A106" s="142" t="s">
        <v>235</v>
      </c>
      <c r="B106" s="39" t="s">
        <v>236</v>
      </c>
      <c r="C106" s="29">
        <v>67.78</v>
      </c>
      <c r="D106" s="168">
        <v>0.44166666666666665</v>
      </c>
      <c r="E106" s="164" t="str">
        <f t="shared" si="7"/>
        <v/>
      </c>
      <c r="F106" s="181" t="str">
        <f t="shared" si="8"/>
        <v/>
      </c>
      <c r="G106" s="165" t="str">
        <f t="shared" si="9"/>
        <v/>
      </c>
      <c r="H106" s="183" t="str">
        <f t="shared" si="10"/>
        <v/>
      </c>
      <c r="I106" s="166" t="str">
        <f t="shared" si="11"/>
        <v/>
      </c>
      <c r="J106" s="167">
        <f t="shared" si="12"/>
        <v>669.64072327044028</v>
      </c>
    </row>
    <row r="107" spans="1:10" x14ac:dyDescent="0.25">
      <c r="A107" s="142">
        <v>42057</v>
      </c>
      <c r="B107" s="39" t="s">
        <v>10</v>
      </c>
      <c r="C107" s="29">
        <v>39</v>
      </c>
      <c r="D107" s="168">
        <v>0.20833333333333334</v>
      </c>
      <c r="E107" s="164" t="str">
        <f t="shared" si="7"/>
        <v/>
      </c>
      <c r="F107" s="181" t="str">
        <f t="shared" si="8"/>
        <v/>
      </c>
      <c r="G107" s="165" t="str">
        <f t="shared" si="9"/>
        <v/>
      </c>
      <c r="H107" s="183" t="str">
        <f t="shared" si="10"/>
        <v/>
      </c>
      <c r="I107" s="166" t="str">
        <f t="shared" si="11"/>
        <v/>
      </c>
      <c r="J107" s="167">
        <f t="shared" si="12"/>
        <v>667.28999999999985</v>
      </c>
    </row>
    <row r="108" spans="1:10" x14ac:dyDescent="0.25">
      <c r="A108" s="142">
        <v>42119</v>
      </c>
      <c r="B108" s="39" t="s">
        <v>237</v>
      </c>
      <c r="C108" s="29">
        <v>67</v>
      </c>
      <c r="D108" s="168">
        <v>0.4375</v>
      </c>
      <c r="E108" s="164" t="str">
        <f t="shared" si="7"/>
        <v/>
      </c>
      <c r="F108" s="181" t="str">
        <f t="shared" si="8"/>
        <v/>
      </c>
      <c r="G108" s="165" t="str">
        <f t="shared" si="9"/>
        <v/>
      </c>
      <c r="H108" s="183" t="str">
        <f t="shared" si="10"/>
        <v/>
      </c>
      <c r="I108" s="166" t="str">
        <f t="shared" si="11"/>
        <v/>
      </c>
      <c r="J108" s="167">
        <f t="shared" si="12"/>
        <v>668.24523809523805</v>
      </c>
    </row>
    <row r="109" spans="1:10" x14ac:dyDescent="0.25">
      <c r="A109" s="142">
        <v>42138</v>
      </c>
      <c r="B109" s="39" t="s">
        <v>238</v>
      </c>
      <c r="C109" s="29">
        <v>63</v>
      </c>
      <c r="D109" s="168">
        <v>0.40277777777777773</v>
      </c>
      <c r="E109" s="164" t="str">
        <f t="shared" si="7"/>
        <v/>
      </c>
      <c r="F109" s="181" t="str">
        <f t="shared" si="8"/>
        <v/>
      </c>
      <c r="G109" s="165" t="str">
        <f t="shared" si="9"/>
        <v/>
      </c>
      <c r="H109" s="183" t="str">
        <f t="shared" si="10"/>
        <v/>
      </c>
      <c r="I109" s="166" t="str">
        <f t="shared" si="11"/>
        <v/>
      </c>
      <c r="J109" s="167">
        <f t="shared" si="12"/>
        <v>669.70086206896565</v>
      </c>
    </row>
    <row r="110" spans="1:10" x14ac:dyDescent="0.25">
      <c r="A110" s="142">
        <v>42162</v>
      </c>
      <c r="B110" s="39" t="s">
        <v>239</v>
      </c>
      <c r="C110" s="29">
        <v>56.5</v>
      </c>
      <c r="D110" s="168">
        <v>0.34722222222222227</v>
      </c>
      <c r="E110" s="164" t="str">
        <f t="shared" si="7"/>
        <v/>
      </c>
      <c r="F110" s="181" t="str">
        <f t="shared" si="8"/>
        <v/>
      </c>
      <c r="G110" s="165" t="str">
        <f t="shared" si="9"/>
        <v/>
      </c>
      <c r="H110" s="183" t="str">
        <f t="shared" si="10"/>
        <v/>
      </c>
      <c r="I110" s="166" t="str">
        <f t="shared" si="11"/>
        <v/>
      </c>
      <c r="J110" s="167">
        <f t="shared" si="12"/>
        <v>666.7</v>
      </c>
    </row>
    <row r="111" spans="1:10" x14ac:dyDescent="0.25">
      <c r="A111" s="142">
        <v>42197</v>
      </c>
      <c r="B111" s="39" t="s">
        <v>240</v>
      </c>
      <c r="C111" s="29">
        <v>64.5</v>
      </c>
      <c r="D111" s="168">
        <v>0.41319444444444442</v>
      </c>
      <c r="E111" s="164" t="str">
        <f t="shared" si="7"/>
        <v/>
      </c>
      <c r="F111" s="181" t="str">
        <f t="shared" si="8"/>
        <v/>
      </c>
      <c r="G111" s="165" t="str">
        <f t="shared" si="9"/>
        <v/>
      </c>
      <c r="H111" s="183" t="str">
        <f t="shared" si="10"/>
        <v/>
      </c>
      <c r="I111" s="166" t="str">
        <f t="shared" si="11"/>
        <v/>
      </c>
      <c r="J111" s="167">
        <f t="shared" si="12"/>
        <v>668.36092436974798</v>
      </c>
    </row>
    <row r="112" spans="1:10" x14ac:dyDescent="0.25">
      <c r="A112" s="142">
        <v>42204</v>
      </c>
      <c r="B112" s="39" t="s">
        <v>241</v>
      </c>
      <c r="C112" s="29">
        <v>58.5</v>
      </c>
      <c r="D112" s="168">
        <v>0.36458333333333331</v>
      </c>
      <c r="E112" s="164" t="str">
        <f t="shared" si="7"/>
        <v/>
      </c>
      <c r="F112" s="181" t="str">
        <f t="shared" si="8"/>
        <v/>
      </c>
      <c r="G112" s="165" t="str">
        <f t="shared" si="9"/>
        <v/>
      </c>
      <c r="H112" s="183" t="str">
        <f t="shared" si="10"/>
        <v/>
      </c>
      <c r="I112" s="166" t="str">
        <f t="shared" si="11"/>
        <v/>
      </c>
      <c r="J112" s="167">
        <f t="shared" si="12"/>
        <v>667.29000000000008</v>
      </c>
    </row>
    <row r="113" spans="1:10" x14ac:dyDescent="0.25">
      <c r="A113" s="142">
        <v>42217</v>
      </c>
      <c r="B113" s="39" t="s">
        <v>242</v>
      </c>
      <c r="C113" s="29">
        <v>52</v>
      </c>
      <c r="D113" s="168">
        <v>0.31597222222222221</v>
      </c>
      <c r="E113" s="164" t="str">
        <f t="shared" si="7"/>
        <v/>
      </c>
      <c r="F113" s="181" t="str">
        <f t="shared" si="8"/>
        <v/>
      </c>
      <c r="G113" s="165" t="str">
        <f t="shared" si="9"/>
        <v/>
      </c>
      <c r="H113" s="183" t="str">
        <f t="shared" si="10"/>
        <v/>
      </c>
      <c r="I113" s="166" t="str">
        <f t="shared" si="11"/>
        <v/>
      </c>
      <c r="J113" s="167">
        <f t="shared" si="12"/>
        <v>664.17142857142858</v>
      </c>
    </row>
    <row r="114" spans="1:10" x14ac:dyDescent="0.25">
      <c r="A114" s="142">
        <v>42232</v>
      </c>
      <c r="B114" s="39" t="s">
        <v>243</v>
      </c>
      <c r="C114" s="29">
        <v>54.5</v>
      </c>
      <c r="D114" s="168">
        <v>0.33333333333333331</v>
      </c>
      <c r="E114" s="164" t="str">
        <f t="shared" si="7"/>
        <v/>
      </c>
      <c r="F114" s="181" t="str">
        <f t="shared" si="8"/>
        <v/>
      </c>
      <c r="G114" s="165" t="str">
        <f t="shared" si="9"/>
        <v/>
      </c>
      <c r="H114" s="183" t="str">
        <f t="shared" si="10"/>
        <v/>
      </c>
      <c r="I114" s="166" t="str">
        <f t="shared" si="11"/>
        <v/>
      </c>
      <c r="J114" s="167">
        <f t="shared" si="12"/>
        <v>669.89583333333337</v>
      </c>
    </row>
    <row r="115" spans="1:10" x14ac:dyDescent="0.25">
      <c r="A115" s="142">
        <v>42260</v>
      </c>
      <c r="B115" s="39" t="s">
        <v>244</v>
      </c>
      <c r="C115" s="29">
        <v>43.5</v>
      </c>
      <c r="D115" s="168">
        <v>0.23958333333333334</v>
      </c>
      <c r="E115" s="164" t="str">
        <f t="shared" si="7"/>
        <v/>
      </c>
      <c r="F115" s="181" t="str">
        <f t="shared" si="8"/>
        <v/>
      </c>
      <c r="G115" s="165" t="str">
        <f t="shared" si="9"/>
        <v/>
      </c>
      <c r="H115" s="183" t="str">
        <f t="shared" si="10"/>
        <v/>
      </c>
      <c r="I115" s="166" t="str">
        <f t="shared" si="11"/>
        <v/>
      </c>
      <c r="J115" s="167">
        <f t="shared" si="12"/>
        <v>665.80217391304348</v>
      </c>
    </row>
    <row r="116" spans="1:10" x14ac:dyDescent="0.25">
      <c r="A116" s="142">
        <v>42267</v>
      </c>
      <c r="B116" s="39" t="s">
        <v>245</v>
      </c>
      <c r="C116" s="29">
        <v>41</v>
      </c>
      <c r="D116" s="168">
        <v>0.21875</v>
      </c>
      <c r="E116" s="164" t="str">
        <f t="shared" si="7"/>
        <v/>
      </c>
      <c r="F116" s="181" t="str">
        <f t="shared" si="8"/>
        <v/>
      </c>
      <c r="G116" s="165" t="str">
        <f t="shared" si="9"/>
        <v/>
      </c>
      <c r="H116" s="183" t="str">
        <f t="shared" si="10"/>
        <v/>
      </c>
      <c r="I116" s="166" t="str">
        <f t="shared" si="11"/>
        <v/>
      </c>
      <c r="J116" s="167">
        <f t="shared" si="12"/>
        <v>668.10476190476197</v>
      </c>
    </row>
    <row r="117" spans="1:10" x14ac:dyDescent="0.25">
      <c r="A117" s="142">
        <v>42316</v>
      </c>
      <c r="B117" s="39" t="s">
        <v>246</v>
      </c>
      <c r="C117" s="29">
        <v>38.5</v>
      </c>
      <c r="D117" s="168">
        <v>0.20486111111111113</v>
      </c>
      <c r="E117" s="164" t="str">
        <f t="shared" si="7"/>
        <v/>
      </c>
      <c r="F117" s="181" t="str">
        <f t="shared" si="8"/>
        <v/>
      </c>
      <c r="G117" s="165" t="str">
        <f t="shared" si="9"/>
        <v/>
      </c>
      <c r="H117" s="183" t="str">
        <f t="shared" si="10"/>
        <v/>
      </c>
      <c r="I117" s="166" t="str">
        <f t="shared" si="11"/>
        <v/>
      </c>
      <c r="J117" s="167">
        <f t="shared" si="12"/>
        <v>669.89999999999986</v>
      </c>
    </row>
    <row r="118" spans="1:10" x14ac:dyDescent="0.25">
      <c r="A118" s="144">
        <v>42344</v>
      </c>
      <c r="B118" s="40" t="s">
        <v>247</v>
      </c>
      <c r="C118" s="96">
        <v>49.8</v>
      </c>
      <c r="D118" s="169">
        <v>0.29583333333333334</v>
      </c>
      <c r="E118" s="164" t="str">
        <f t="shared" si="7"/>
        <v/>
      </c>
      <c r="F118" s="181" t="str">
        <f t="shared" si="8"/>
        <v/>
      </c>
      <c r="G118" s="165" t="str">
        <f t="shared" si="9"/>
        <v/>
      </c>
      <c r="H118" s="183" t="str">
        <f t="shared" si="10"/>
        <v/>
      </c>
      <c r="I118" s="166" t="str">
        <f t="shared" si="11"/>
        <v/>
      </c>
      <c r="J118" s="167">
        <f t="shared" si="12"/>
        <v>669.02676056338021</v>
      </c>
    </row>
    <row r="119" spans="1:10" x14ac:dyDescent="0.25">
      <c r="A119" s="130" t="s">
        <v>211</v>
      </c>
      <c r="B119" s="130" t="s">
        <v>267</v>
      </c>
      <c r="C119" s="130" t="s">
        <v>212</v>
      </c>
      <c r="D119" s="41" t="s">
        <v>261</v>
      </c>
      <c r="E119" s="157" t="s">
        <v>262</v>
      </c>
      <c r="F119" s="157" t="s">
        <v>262</v>
      </c>
      <c r="G119" s="157" t="s">
        <v>268</v>
      </c>
      <c r="H119" s="157" t="s">
        <v>269</v>
      </c>
      <c r="I119" s="157" t="s">
        <v>270</v>
      </c>
      <c r="J119" s="157" t="s">
        <v>263</v>
      </c>
    </row>
    <row r="120" spans="1:10" x14ac:dyDescent="0.25">
      <c r="A120" s="153">
        <v>42029</v>
      </c>
      <c r="B120" s="79" t="s">
        <v>250</v>
      </c>
      <c r="C120" s="95">
        <v>70</v>
      </c>
      <c r="D120" s="158">
        <v>0.47222222222222227</v>
      </c>
      <c r="E120" s="170" t="str">
        <f t="shared" ref="E120:E129" si="13">IF(($D56*$D$4/$D120)&gt;1429.99,$D56*$D$4/$D120,"")</f>
        <v/>
      </c>
      <c r="F120" s="182" t="str">
        <f t="shared" ref="F120:F129" si="14">IF(AND(($D56*$D$4/$D120)&gt;1159.99,($D56*$D$4/$D120)&lt;1430),$D56*$D$4/$D120,"")</f>
        <v/>
      </c>
      <c r="G120" s="171" t="str">
        <f t="shared" ref="G120:G129" si="15">IF(AND(($D56*$D$4/$D120)&gt;949.99,($D56*$D$4/$D120)&lt;1160),$D56*$D$4/$D120,"")</f>
        <v/>
      </c>
      <c r="H120" s="184" t="str">
        <f t="shared" ref="H120:H129" si="16">IF(AND(($D56*$D$4/$D120)&gt;789.99,($D56*$D$4/$D120)&lt;950),$D56*$D$4/$D120,"")</f>
        <v/>
      </c>
      <c r="I120" s="172" t="str">
        <f t="shared" ref="I120:I129" si="17">IF(AND(($D56*$D$4/$D120)&gt;669.99,($D56*$D$4/$D120)&lt;790),$D56*$D$4/$D120,"")</f>
        <v/>
      </c>
      <c r="J120" s="173">
        <f t="shared" ref="J120:J129" si="18">IF(($D56*$D$4/$D120)&lt;670,$D56*$D$4/$D120,"")</f>
        <v>668.08823529411757</v>
      </c>
    </row>
    <row r="121" spans="1:10" x14ac:dyDescent="0.25">
      <c r="A121" s="142">
        <v>42084</v>
      </c>
      <c r="B121" s="39" t="s">
        <v>23</v>
      </c>
      <c r="C121" s="29">
        <v>96.95</v>
      </c>
      <c r="D121" s="158">
        <v>0.66111111111111109</v>
      </c>
      <c r="E121" s="170" t="str">
        <f t="shared" si="13"/>
        <v/>
      </c>
      <c r="F121" s="182" t="str">
        <f t="shared" si="14"/>
        <v/>
      </c>
      <c r="G121" s="171" t="str">
        <f t="shared" si="15"/>
        <v/>
      </c>
      <c r="H121" s="184" t="str">
        <f t="shared" si="16"/>
        <v/>
      </c>
      <c r="I121" s="172" t="str">
        <f t="shared" si="17"/>
        <v/>
      </c>
      <c r="J121" s="173">
        <f t="shared" si="18"/>
        <v>669.94747899159665</v>
      </c>
    </row>
    <row r="122" spans="1:10" x14ac:dyDescent="0.25">
      <c r="A122" s="142">
        <v>42091</v>
      </c>
      <c r="B122" s="39" t="s">
        <v>251</v>
      </c>
      <c r="C122" s="29">
        <v>122</v>
      </c>
      <c r="D122" s="158">
        <v>0.88055555555555554</v>
      </c>
      <c r="E122" s="170" t="str">
        <f t="shared" si="13"/>
        <v/>
      </c>
      <c r="F122" s="182" t="str">
        <f t="shared" si="14"/>
        <v/>
      </c>
      <c r="G122" s="171" t="str">
        <f t="shared" si="15"/>
        <v/>
      </c>
      <c r="H122" s="184" t="str">
        <f t="shared" si="16"/>
        <v/>
      </c>
      <c r="I122" s="172" t="str">
        <f t="shared" si="17"/>
        <v/>
      </c>
      <c r="J122" s="173">
        <f t="shared" si="18"/>
        <v>669.84542586750786</v>
      </c>
    </row>
    <row r="123" spans="1:10" s="38" customFormat="1" x14ac:dyDescent="0.25">
      <c r="A123" s="142">
        <v>42105</v>
      </c>
      <c r="B123" s="39" t="s">
        <v>271</v>
      </c>
      <c r="C123" s="29">
        <v>85.2</v>
      </c>
      <c r="D123" s="158">
        <v>0.58124999999999993</v>
      </c>
      <c r="E123" s="170" t="str">
        <f t="shared" si="13"/>
        <v/>
      </c>
      <c r="F123" s="182" t="str">
        <f t="shared" si="14"/>
        <v/>
      </c>
      <c r="G123" s="171" t="str">
        <f t="shared" si="15"/>
        <v/>
      </c>
      <c r="H123" s="184" t="str">
        <f t="shared" si="16"/>
        <v/>
      </c>
      <c r="I123" s="172" t="str">
        <f t="shared" si="17"/>
        <v/>
      </c>
      <c r="J123" s="173">
        <f t="shared" si="18"/>
        <v>669.65352449223428</v>
      </c>
    </row>
    <row r="124" spans="1:10" x14ac:dyDescent="0.25">
      <c r="A124" s="142">
        <v>42119</v>
      </c>
      <c r="B124" s="39" t="s">
        <v>252</v>
      </c>
      <c r="C124" s="29">
        <v>85</v>
      </c>
      <c r="D124" s="158">
        <v>0.57986111111111105</v>
      </c>
      <c r="E124" s="170" t="str">
        <f t="shared" si="13"/>
        <v/>
      </c>
      <c r="F124" s="182" t="str">
        <f t="shared" si="14"/>
        <v/>
      </c>
      <c r="G124" s="171" t="str">
        <f t="shared" si="15"/>
        <v/>
      </c>
      <c r="H124" s="184" t="str">
        <f t="shared" si="16"/>
        <v/>
      </c>
      <c r="I124" s="172" t="str">
        <f t="shared" si="17"/>
        <v/>
      </c>
      <c r="J124" s="173">
        <f t="shared" si="18"/>
        <v>669.66766467065884</v>
      </c>
    </row>
    <row r="125" spans="1:10" x14ac:dyDescent="0.25">
      <c r="A125" s="142">
        <v>42147</v>
      </c>
      <c r="B125" s="39" t="s">
        <v>253</v>
      </c>
      <c r="C125" s="29">
        <v>97.3</v>
      </c>
      <c r="D125" s="158">
        <v>0.66388888888888886</v>
      </c>
      <c r="E125" s="170" t="str">
        <f t="shared" si="13"/>
        <v/>
      </c>
      <c r="F125" s="182" t="str">
        <f t="shared" si="14"/>
        <v/>
      </c>
      <c r="G125" s="171" t="str">
        <f t="shared" si="15"/>
        <v/>
      </c>
      <c r="H125" s="184" t="str">
        <f t="shared" si="16"/>
        <v/>
      </c>
      <c r="I125" s="172" t="str">
        <f t="shared" si="17"/>
        <v/>
      </c>
      <c r="J125" s="173">
        <f t="shared" si="18"/>
        <v>669.54816945606694</v>
      </c>
    </row>
    <row r="126" spans="1:10" x14ac:dyDescent="0.25">
      <c r="A126" s="142">
        <v>42182</v>
      </c>
      <c r="B126" s="39" t="s">
        <v>254</v>
      </c>
      <c r="C126" s="29">
        <v>97</v>
      </c>
      <c r="D126" s="158">
        <v>0.66180555555555554</v>
      </c>
      <c r="E126" s="170" t="str">
        <f t="shared" si="13"/>
        <v/>
      </c>
      <c r="F126" s="182" t="str">
        <f t="shared" si="14"/>
        <v/>
      </c>
      <c r="G126" s="171" t="str">
        <f t="shared" si="15"/>
        <v/>
      </c>
      <c r="H126" s="184" t="str">
        <f t="shared" si="16"/>
        <v/>
      </c>
      <c r="I126" s="172" t="str">
        <f t="shared" si="17"/>
        <v/>
      </c>
      <c r="J126" s="173">
        <f t="shared" si="18"/>
        <v>669.58499475341034</v>
      </c>
    </row>
    <row r="127" spans="1:10" x14ac:dyDescent="0.25">
      <c r="A127" s="142">
        <v>42217</v>
      </c>
      <c r="B127" s="39" t="s">
        <v>255</v>
      </c>
      <c r="C127" s="29">
        <v>83.5</v>
      </c>
      <c r="D127" s="158">
        <v>0.56944444444444442</v>
      </c>
      <c r="E127" s="170" t="str">
        <f t="shared" si="13"/>
        <v/>
      </c>
      <c r="F127" s="182" t="str">
        <f t="shared" si="14"/>
        <v/>
      </c>
      <c r="G127" s="171" t="str">
        <f t="shared" si="15"/>
        <v/>
      </c>
      <c r="H127" s="184" t="str">
        <f t="shared" si="16"/>
        <v/>
      </c>
      <c r="I127" s="172" t="str">
        <f t="shared" si="17"/>
        <v/>
      </c>
      <c r="J127" s="173">
        <f t="shared" si="18"/>
        <v>669.8838414634148</v>
      </c>
    </row>
    <row r="128" spans="1:10" x14ac:dyDescent="0.25">
      <c r="A128" s="142">
        <v>42246</v>
      </c>
      <c r="B128" s="39" t="s">
        <v>256</v>
      </c>
      <c r="C128" s="29">
        <v>94</v>
      </c>
      <c r="D128" s="158">
        <v>0.64097222222222217</v>
      </c>
      <c r="E128" s="170" t="str">
        <f t="shared" si="13"/>
        <v/>
      </c>
      <c r="F128" s="182" t="str">
        <f t="shared" si="14"/>
        <v/>
      </c>
      <c r="G128" s="171" t="str">
        <f t="shared" si="15"/>
        <v/>
      </c>
      <c r="H128" s="184" t="str">
        <f t="shared" si="16"/>
        <v/>
      </c>
      <c r="I128" s="172" t="str">
        <f t="shared" si="17"/>
        <v/>
      </c>
      <c r="J128" s="173">
        <f t="shared" si="18"/>
        <v>669.96641386782233</v>
      </c>
    </row>
    <row r="129" spans="1:10" x14ac:dyDescent="0.25">
      <c r="A129" s="144">
        <v>42300</v>
      </c>
      <c r="B129" s="40" t="s">
        <v>257</v>
      </c>
      <c r="C129" s="96">
        <v>110</v>
      </c>
      <c r="D129" s="158">
        <v>0.76041666666666663</v>
      </c>
      <c r="E129" s="170" t="str">
        <f t="shared" si="13"/>
        <v/>
      </c>
      <c r="F129" s="182" t="str">
        <f t="shared" si="14"/>
        <v/>
      </c>
      <c r="G129" s="171" t="str">
        <f t="shared" si="15"/>
        <v/>
      </c>
      <c r="H129" s="184" t="str">
        <f t="shared" si="16"/>
        <v/>
      </c>
      <c r="I129" s="172" t="str">
        <f t="shared" si="17"/>
        <v/>
      </c>
      <c r="J129" s="173">
        <f t="shared" si="18"/>
        <v>669.74429223744301</v>
      </c>
    </row>
  </sheetData>
  <sortState ref="A3:F13">
    <sortCondition descending="1" ref="E3:E13"/>
  </sortState>
  <mergeCells count="1">
    <mergeCell ref="E71:J7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classements</vt:lpstr>
      <vt:lpstr>les courses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Sully THEVENIN</dc:creator>
  <cp:lastModifiedBy>ilus</cp:lastModifiedBy>
  <cp:lastPrinted>2015-04-11T13:59:02Z</cp:lastPrinted>
  <dcterms:created xsi:type="dcterms:W3CDTF">2015-03-24T08:10:27Z</dcterms:created>
  <dcterms:modified xsi:type="dcterms:W3CDTF">2015-04-12T09:53:50Z</dcterms:modified>
</cp:coreProperties>
</file>